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WARM\Website documents\"/>
    </mc:Choice>
  </mc:AlternateContent>
  <workbookProtection workbookAlgorithmName="SHA-512" workbookHashValue="QKgGctIIg6d6V6HDWhEQpAnmevVwlUSiwHeIKJDdqvDi2NbBwJUr0GZkhLOdUh9SQTPq+VKJnmWlB1GQBYgVAg==" workbookSaltValue="5SiV8NpeXrE8PXWamO8I7g==" workbookSpinCount="100000" lockStructure="1"/>
  <bookViews>
    <workbookView xWindow="0" yWindow="0" windowWidth="28800" windowHeight="12300"/>
  </bookViews>
  <sheets>
    <sheet name="INSTRUCTIONS" sheetId="6" r:id="rId1"/>
    <sheet name="TEMPLATE" sheetId="5" r:id="rId2"/>
    <sheet name="SAMPLE" sheetId="3" r:id="rId3"/>
  </sheets>
  <definedNames>
    <definedName name="_xlnm.Print_Area" localSheetId="0">INSTRUCTIONS!$A$1:$Y$16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5" l="1"/>
  <c r="F20" i="5"/>
  <c r="G20" i="5"/>
  <c r="D20" i="5"/>
  <c r="E21" i="3"/>
  <c r="F21" i="3"/>
  <c r="G21" i="3"/>
  <c r="D21" i="3"/>
  <c r="G22" i="5" l="1"/>
  <c r="F22" i="5"/>
  <c r="E22" i="5"/>
  <c r="D22" i="5"/>
  <c r="G15" i="5"/>
  <c r="G16" i="5" s="1"/>
  <c r="G18" i="5" s="1"/>
  <c r="F15" i="5"/>
  <c r="F16" i="5" s="1"/>
  <c r="F18" i="5" s="1"/>
  <c r="E15" i="5"/>
  <c r="E16" i="5" s="1"/>
  <c r="E18" i="5" s="1"/>
  <c r="D15" i="5"/>
  <c r="D16" i="5" s="1"/>
  <c r="D18" i="5" s="1"/>
  <c r="Q13" i="5"/>
  <c r="Q15" i="5" s="1"/>
  <c r="Q18" i="5" s="1"/>
  <c r="P13" i="5"/>
  <c r="P15" i="5" s="1"/>
  <c r="P18" i="5" s="1"/>
  <c r="O13" i="5"/>
  <c r="O15" i="5" s="1"/>
  <c r="O18" i="5" s="1"/>
  <c r="N13" i="5"/>
  <c r="N15" i="5" s="1"/>
  <c r="N18" i="5" s="1"/>
  <c r="D15" i="3" l="1"/>
  <c r="G15" i="3"/>
  <c r="G23" i="3" l="1"/>
  <c r="F23" i="3"/>
  <c r="E23" i="3"/>
  <c r="D23" i="3"/>
  <c r="O19" i="3"/>
  <c r="N19" i="3"/>
  <c r="M19" i="3"/>
  <c r="L19" i="3"/>
  <c r="K19" i="3"/>
  <c r="O18" i="3"/>
  <c r="N18" i="3"/>
  <c r="M18" i="3"/>
  <c r="L18" i="3"/>
  <c r="K18" i="3"/>
  <c r="P13" i="3"/>
  <c r="O13" i="3"/>
  <c r="N13" i="3"/>
  <c r="M13" i="3"/>
  <c r="L13" i="3"/>
  <c r="K13" i="3"/>
  <c r="G16" i="3"/>
  <c r="G18" i="3" s="1"/>
  <c r="F15" i="3"/>
  <c r="F16" i="3" s="1"/>
  <c r="F18" i="3" s="1"/>
  <c r="E15" i="3"/>
  <c r="E16" i="3" s="1"/>
  <c r="E18" i="3" s="1"/>
  <c r="D16" i="3"/>
  <c r="D18" i="3" s="1"/>
  <c r="X9" i="3"/>
  <c r="X11" i="3" s="1"/>
  <c r="X15" i="3" s="1"/>
  <c r="W9" i="3"/>
  <c r="W11" i="3" s="1"/>
  <c r="W15" i="3" s="1"/>
  <c r="V9" i="3"/>
  <c r="V11" i="3" s="1"/>
  <c r="V15" i="3" s="1"/>
  <c r="U9" i="3"/>
  <c r="U11" i="3" s="1"/>
  <c r="U15" i="3" s="1"/>
</calcChain>
</file>

<file path=xl/comments1.xml><?xml version="1.0" encoding="utf-8"?>
<comments xmlns="http://schemas.openxmlformats.org/spreadsheetml/2006/main">
  <authors>
    <author>CHASE Stacey A * CFO</author>
  </authors>
  <commentList>
    <comment ref="P12" authorId="0" shapeId="0">
      <text>
        <r>
          <rPr>
            <b/>
            <sz val="9"/>
            <color indexed="81"/>
            <rFont val="Tahoma"/>
            <charset val="1"/>
          </rPr>
          <t>CHASE Stacey A * CFO:</t>
        </r>
        <r>
          <rPr>
            <sz val="9"/>
            <color indexed="81"/>
            <rFont val="Tahoma"/>
            <charset val="1"/>
          </rPr>
          <t xml:space="preserve">
The total L&amp;D collections value for the fiscal year should match the total collections reported in Section II of the LFO report for the same fiscal year.</t>
        </r>
      </text>
    </comment>
  </commentList>
</comments>
</file>

<file path=xl/sharedStrings.xml><?xml version="1.0" encoding="utf-8"?>
<sst xmlns="http://schemas.openxmlformats.org/spreadsheetml/2006/main" count="131" uniqueCount="87">
  <si>
    <t>OAM 35.60.20</t>
  </si>
  <si>
    <t>Accounts Receivable Performance Measures (ARPM)</t>
  </si>
  <si>
    <t xml:space="preserve">Fiscal Year:  </t>
  </si>
  <si>
    <t>Required Quarterly ARPM:</t>
  </si>
  <si>
    <t xml:space="preserve">Quarter ending:  </t>
  </si>
  <si>
    <t xml:space="preserve">          105. Total receivable collections</t>
  </si>
  <si>
    <t>Measurement components</t>
  </si>
  <si>
    <t>Current</t>
  </si>
  <si>
    <t>Q1 (Jul-Sep)</t>
  </si>
  <si>
    <t>Q2 (Oct-Dec)</t>
  </si>
  <si>
    <t>Q3 (Jan-Mar)</t>
  </si>
  <si>
    <t>Q4 (Apr-Jun)</t>
  </si>
  <si>
    <t>Total</t>
  </si>
  <si>
    <t xml:space="preserve">Total agency accounts receivable (A/R) collections </t>
  </si>
  <si>
    <t>Total liquidated and delinquent (L&amp;D) collections</t>
  </si>
  <si>
    <t>L&amp;D collections as a % of total collections</t>
  </si>
  <si>
    <r>
      <t xml:space="preserve">Agency target for </t>
    </r>
    <r>
      <rPr>
        <u/>
        <sz val="11"/>
        <color indexed="8"/>
        <rFont val="Calibri"/>
        <family val="2"/>
      </rPr>
      <t>current</t>
    </r>
    <r>
      <rPr>
        <sz val="11"/>
        <color theme="1"/>
        <rFont val="Calibri"/>
        <family val="2"/>
        <scheme val="minor"/>
      </rPr>
      <t xml:space="preserve"> quarter - total A/R collections</t>
    </r>
  </si>
  <si>
    <r>
      <t xml:space="preserve">Agency target for </t>
    </r>
    <r>
      <rPr>
        <u/>
        <sz val="11"/>
        <color indexed="8"/>
        <rFont val="Calibri"/>
        <family val="2"/>
      </rPr>
      <t>current</t>
    </r>
    <r>
      <rPr>
        <sz val="11"/>
        <color theme="1"/>
        <rFont val="Calibri"/>
        <family val="2"/>
        <scheme val="minor"/>
      </rPr>
      <t xml:space="preserve"> quarter - total L&amp;D collections</t>
    </r>
  </si>
  <si>
    <t>Total A/R collections - difference between actual and target</t>
  </si>
  <si>
    <t>Total L&amp;D collections - difference between actual and target</t>
  </si>
  <si>
    <r>
      <t xml:space="preserve">Agency target for </t>
    </r>
    <r>
      <rPr>
        <u/>
        <sz val="11"/>
        <color indexed="8"/>
        <rFont val="Calibri"/>
        <family val="2"/>
      </rPr>
      <t>next</t>
    </r>
    <r>
      <rPr>
        <sz val="11"/>
        <color theme="1"/>
        <rFont val="Calibri"/>
        <family val="2"/>
        <scheme val="minor"/>
      </rPr>
      <t xml:space="preserve"> quarter - total A/R collections</t>
    </r>
  </si>
  <si>
    <r>
      <t xml:space="preserve">Agency target for </t>
    </r>
    <r>
      <rPr>
        <u/>
        <sz val="11"/>
        <color indexed="8"/>
        <rFont val="Calibri"/>
        <family val="2"/>
      </rPr>
      <t>next</t>
    </r>
    <r>
      <rPr>
        <sz val="11"/>
        <color theme="1"/>
        <rFont val="Calibri"/>
        <family val="2"/>
        <scheme val="minor"/>
      </rPr>
      <t xml:space="preserve"> quarter - total L&amp;D collections</t>
    </r>
  </si>
  <si>
    <t>June 30</t>
  </si>
  <si>
    <t xml:space="preserve"> (117 and 118) require agencies to establish targets related to both the quarterly and annual accounts receivable performance measures.</t>
  </si>
  <si>
    <t>Step 1: Review your agency's historical collections.</t>
  </si>
  <si>
    <t>Actual available A/R for the quarter (calculated)</t>
  </si>
  <si>
    <t>Agency target for next quarter - total A/R collections (calculated)</t>
  </si>
  <si>
    <t>Agency target for next quarter - total L&amp;D collections (calculated)</t>
  </si>
  <si>
    <t>Agency target for Q2 
(entered when reporting Q1)</t>
  </si>
  <si>
    <t>Agency target for Q3
(entered when reporting Q2)</t>
  </si>
  <si>
    <t>Agency target for Q4 
(entered when reporting Q3)</t>
  </si>
  <si>
    <t>Agency target for Q1
(entered when reporting Q4)</t>
  </si>
  <si>
    <t xml:space="preserve">Step 2: Enter your historical collections and assumptions below in the </t>
  </si>
  <si>
    <t>gray areas:</t>
  </si>
  <si>
    <t>Step 3: Enter your current A/R and prior quarter's target below in the</t>
  </si>
  <si>
    <t>Then proceed to Step 3 (see columns S to X)</t>
  </si>
  <si>
    <t>Enter "Agency target for next quarter - total A/R collections" (from Step 2)</t>
  </si>
  <si>
    <r>
      <t xml:space="preserve">Agency target for </t>
    </r>
    <r>
      <rPr>
        <b/>
        <u/>
        <sz val="11"/>
        <color indexed="8"/>
        <rFont val="Calibri"/>
        <family val="2"/>
      </rPr>
      <t>current</t>
    </r>
    <r>
      <rPr>
        <b/>
        <sz val="11"/>
        <color theme="1"/>
        <rFont val="Calibri"/>
        <family val="2"/>
        <scheme val="minor"/>
      </rPr>
      <t xml:space="preserve"> quarter - total A/R collections (calculated)</t>
    </r>
  </si>
  <si>
    <t>Enter "Agency target for next quarter - total L&amp;D collections" (from Step 2)</t>
  </si>
  <si>
    <r>
      <t xml:space="preserve">Agency target for </t>
    </r>
    <r>
      <rPr>
        <b/>
        <u/>
        <sz val="11"/>
        <color indexed="8"/>
        <rFont val="Calibri"/>
        <family val="2"/>
      </rPr>
      <t>current</t>
    </r>
    <r>
      <rPr>
        <b/>
        <sz val="11"/>
        <color theme="1"/>
        <rFont val="Calibri"/>
        <family val="2"/>
        <scheme val="minor"/>
      </rPr>
      <t xml:space="preserve"> quarter - total L&amp;D collections (calculated)</t>
    </r>
  </si>
  <si>
    <r>
      <t>Agency target for Q1</t>
    </r>
    <r>
      <rPr>
        <b/>
        <u/>
        <sz val="11"/>
        <color theme="1"/>
        <rFont val="Calibri"/>
        <family val="2"/>
        <scheme val="minor"/>
      </rPr>
      <t xml:space="preserve"> </t>
    </r>
    <r>
      <rPr>
        <b/>
        <sz val="11"/>
        <color theme="1"/>
        <rFont val="Calibri"/>
        <family val="2"/>
        <scheme val="minor"/>
      </rPr>
      <t>(entered when reporting Q1)</t>
    </r>
  </si>
  <si>
    <r>
      <t>Agency target for Q2</t>
    </r>
    <r>
      <rPr>
        <b/>
        <u/>
        <sz val="11"/>
        <color theme="1"/>
        <rFont val="Calibri"/>
        <family val="2"/>
        <scheme val="minor"/>
      </rPr>
      <t xml:space="preserve"> </t>
    </r>
    <r>
      <rPr>
        <b/>
        <sz val="11"/>
        <color theme="1"/>
        <rFont val="Calibri"/>
        <family val="2"/>
        <scheme val="minor"/>
      </rPr>
      <t>(entered when reporting Q2)</t>
    </r>
  </si>
  <si>
    <r>
      <t>Agency target for Q3</t>
    </r>
    <r>
      <rPr>
        <b/>
        <u/>
        <sz val="11"/>
        <color theme="1"/>
        <rFont val="Calibri"/>
        <family val="2"/>
        <scheme val="minor"/>
      </rPr>
      <t xml:space="preserve"> </t>
    </r>
    <r>
      <rPr>
        <b/>
        <sz val="11"/>
        <color theme="1"/>
        <rFont val="Calibri"/>
        <family val="2"/>
        <scheme val="minor"/>
      </rPr>
      <t>(entered when reporting Q3)</t>
    </r>
  </si>
  <si>
    <r>
      <t>Agency target for Q4</t>
    </r>
    <r>
      <rPr>
        <b/>
        <u/>
        <sz val="11"/>
        <color theme="1"/>
        <rFont val="Calibri"/>
        <family val="2"/>
        <scheme val="minor"/>
      </rPr>
      <t xml:space="preserve"> </t>
    </r>
    <r>
      <rPr>
        <b/>
        <sz val="11"/>
        <color theme="1"/>
        <rFont val="Calibri"/>
        <family val="2"/>
        <scheme val="minor"/>
      </rPr>
      <t>(entered when reporting Q4)</t>
    </r>
  </si>
  <si>
    <t>SWARM</t>
  </si>
  <si>
    <t>The purpose of this worksheet is to assist the Agency in calculating their targets for total A/R and L&amp;D collections</t>
  </si>
  <si>
    <t>Then proceed to Step 3</t>
  </si>
  <si>
    <t>This worksheet demonstrates one method (based on historical data) for how an Agency can calculate targets for total A/R and L&amp;D collections. This example demonstrates Q1 Targets (when entering Q4)</t>
  </si>
  <si>
    <t>Description: Agencies shall measure their total A/R collected during the quarter and the amount of those collections that are applied to L&amp;D accounts.</t>
  </si>
  <si>
    <r>
      <t xml:space="preserve">Enter </t>
    </r>
    <r>
      <rPr>
        <b/>
        <sz val="11"/>
        <color rgb="FFFF0000"/>
        <rFont val="Calibri"/>
        <family val="2"/>
        <scheme val="minor"/>
      </rPr>
      <t>PRIOR</t>
    </r>
    <r>
      <rPr>
        <b/>
        <sz val="11"/>
        <color theme="1"/>
        <rFont val="Calibri"/>
        <family val="2"/>
        <scheme val="minor"/>
      </rPr>
      <t xml:space="preserve"> Year same quarter Collections (for example, when forecasting Q2, enter PY's Q2 total A/R collections)</t>
    </r>
  </si>
  <si>
    <r>
      <t xml:space="preserve">Enter </t>
    </r>
    <r>
      <rPr>
        <b/>
        <sz val="11"/>
        <color rgb="FFFF0000"/>
        <rFont val="Calibri"/>
        <family val="2"/>
        <scheme val="minor"/>
      </rPr>
      <t>PRIOR</t>
    </r>
    <r>
      <rPr>
        <b/>
        <sz val="11"/>
        <color theme="1"/>
        <rFont val="Calibri"/>
        <family val="2"/>
        <scheme val="minor"/>
      </rPr>
      <t xml:space="preserve">  Year same quarter Beginning Balance of total A/R (for example, when forecasting Q2, enter the prior year Q1 ending A/R balance)</t>
    </r>
  </si>
  <si>
    <t>In order to calculate your agency's target for next quarter - total A/R collections:</t>
  </si>
  <si>
    <r>
      <t xml:space="preserve">New A/R established in </t>
    </r>
    <r>
      <rPr>
        <b/>
        <sz val="11"/>
        <color rgb="FFFF0000"/>
        <rFont val="Calibri"/>
        <family val="2"/>
        <scheme val="minor"/>
      </rPr>
      <t>PRIOR</t>
    </r>
    <r>
      <rPr>
        <b/>
        <sz val="11"/>
        <color theme="1"/>
        <rFont val="Calibri"/>
        <family val="2"/>
        <scheme val="minor"/>
      </rPr>
      <t xml:space="preserve">  Year same quarter</t>
    </r>
  </si>
  <si>
    <r>
      <t xml:space="preserve">Total Available A/R for </t>
    </r>
    <r>
      <rPr>
        <b/>
        <sz val="11"/>
        <color rgb="FFFF0000"/>
        <rFont val="Calibri"/>
        <family val="2"/>
        <scheme val="minor"/>
      </rPr>
      <t>PRIOR</t>
    </r>
    <r>
      <rPr>
        <b/>
        <sz val="11"/>
        <color theme="1"/>
        <rFont val="Calibri"/>
        <family val="2"/>
        <scheme val="minor"/>
      </rPr>
      <t xml:space="preserve"> Year same quarter (calculated)</t>
    </r>
  </si>
  <si>
    <r>
      <t xml:space="preserve">Actual % of </t>
    </r>
    <r>
      <rPr>
        <b/>
        <sz val="11"/>
        <color rgb="FFFF0000"/>
        <rFont val="Calibri"/>
        <family val="2"/>
        <scheme val="minor"/>
      </rPr>
      <t>PRIOR</t>
    </r>
    <r>
      <rPr>
        <b/>
        <sz val="11"/>
        <color theme="1"/>
        <rFont val="Calibri"/>
        <family val="2"/>
        <scheme val="minor"/>
      </rPr>
      <t xml:space="preserve">  Year same quarter A/R Collected (calculated)</t>
    </r>
  </si>
  <si>
    <r>
      <t>Base</t>
    </r>
    <r>
      <rPr>
        <b/>
        <sz val="11"/>
        <rFont val="Calibri"/>
        <family val="2"/>
        <scheme val="minor"/>
      </rPr>
      <t xml:space="preserve">d on your Considerations in Step 1, Enter your Agency's </t>
    </r>
    <r>
      <rPr>
        <b/>
        <u/>
        <sz val="11"/>
        <rFont val="Calibri"/>
        <family val="2"/>
        <scheme val="minor"/>
      </rPr>
      <t>a</t>
    </r>
    <r>
      <rPr>
        <b/>
        <i/>
        <u/>
        <sz val="11"/>
        <rFont val="Calibri"/>
        <family val="2"/>
        <scheme val="minor"/>
      </rPr>
      <t>ssumed increase or decrease</t>
    </r>
    <r>
      <rPr>
        <b/>
        <i/>
        <sz val="11"/>
        <rFont val="Calibri"/>
        <family val="2"/>
        <scheme val="minor"/>
      </rPr>
      <t xml:space="preserve"> </t>
    </r>
    <r>
      <rPr>
        <b/>
        <sz val="11"/>
        <rFont val="Calibri"/>
        <family val="2"/>
        <scheme val="minor"/>
      </rPr>
      <t>in C</t>
    </r>
    <r>
      <rPr>
        <b/>
        <sz val="11"/>
        <color theme="1"/>
        <rFont val="Calibri"/>
        <family val="2"/>
        <scheme val="minor"/>
      </rPr>
      <t>ollections for your Agency's next quarter.</t>
    </r>
  </si>
  <si>
    <r>
      <rPr>
        <b/>
        <sz val="11"/>
        <color rgb="FFFF0000"/>
        <rFont val="Calibri"/>
        <family val="2"/>
        <scheme val="minor"/>
      </rPr>
      <t>PRIOR</t>
    </r>
    <r>
      <rPr>
        <b/>
        <sz val="11"/>
        <color theme="1"/>
        <rFont val="Calibri"/>
        <family val="2"/>
        <scheme val="minor"/>
      </rPr>
      <t xml:space="preserve">  Year same quarter Collections of Liquidated and Delinquent A/R (for example, when forecasting Q2, enter PY's Q2's L&amp;D collections)</t>
    </r>
  </si>
  <si>
    <r>
      <t>The Table below represents an agency's "</t>
    </r>
    <r>
      <rPr>
        <b/>
        <i/>
        <sz val="16"/>
        <color rgb="FFFF0000"/>
        <rFont val="Calibri"/>
        <family val="2"/>
        <scheme val="minor"/>
      </rPr>
      <t>Qtr (Req.) - Collections</t>
    </r>
    <r>
      <rPr>
        <i/>
        <sz val="16"/>
        <color rgb="FFFF0000"/>
        <rFont val="Calibri"/>
        <family val="2"/>
        <scheme val="minor"/>
      </rPr>
      <t>" tab from the ARPM report</t>
    </r>
  </si>
  <si>
    <t xml:space="preserve">          106. Receivables over 90 days past due as a % of total accounts receivable (A/R)</t>
  </si>
  <si>
    <t>Description: At the end of each calendar quarter, agencies shall determine the number and dollar value of accounts outstanding and the number and dollar value of those which are delinquent more than 90 days.</t>
  </si>
  <si>
    <t>Value of accounts</t>
  </si>
  <si>
    <t>Total $ value of A/R outstanding</t>
  </si>
  <si>
    <t>Total $ value of A/R over 90 days past due</t>
  </si>
  <si>
    <r>
      <t xml:space="preserve">Enter agency's </t>
    </r>
    <r>
      <rPr>
        <b/>
        <sz val="11"/>
        <color rgb="FFFF0000"/>
        <rFont val="Calibri"/>
        <family val="2"/>
        <scheme val="minor"/>
      </rPr>
      <t>CURRENT</t>
    </r>
    <r>
      <rPr>
        <b/>
        <sz val="11"/>
        <color theme="1"/>
        <rFont val="Calibri"/>
        <family val="2"/>
        <scheme val="minor"/>
      </rPr>
      <t xml:space="preserve"> quarter Beginning Balance of total A/R (for example, when reporting Q4, enter the Q3 total A/R </t>
    </r>
    <r>
      <rPr>
        <b/>
        <u/>
        <sz val="11"/>
        <color theme="1"/>
        <rFont val="Calibri"/>
        <family val="2"/>
        <scheme val="minor"/>
      </rPr>
      <t>ending</t>
    </r>
    <r>
      <rPr>
        <b/>
        <sz val="11"/>
        <color theme="1"/>
        <rFont val="Calibri"/>
        <family val="2"/>
        <scheme val="minor"/>
      </rPr>
      <t xml:space="preserve"> balance)</t>
    </r>
  </si>
  <si>
    <r>
      <t xml:space="preserve">The Table below represents a portion of an agency's </t>
    </r>
    <r>
      <rPr>
        <b/>
        <i/>
        <sz val="14"/>
        <color rgb="FFFF0000"/>
        <rFont val="Calibri"/>
        <family val="2"/>
        <scheme val="minor"/>
      </rPr>
      <t>"Qtr (Req.) - 90 days past due</t>
    </r>
    <r>
      <rPr>
        <i/>
        <sz val="14"/>
        <color rgb="FFFF0000"/>
        <rFont val="Calibri"/>
        <family val="2"/>
        <scheme val="minor"/>
      </rPr>
      <t>" tab from the ARPM report</t>
    </r>
  </si>
  <si>
    <t>Enter your agency's information and assumptions in the TEMPLATE tab.</t>
  </si>
  <si>
    <t>Use the targets generated for A/R and L&amp;D Collections to complete your ARPM report.</t>
  </si>
  <si>
    <r>
      <rPr>
        <b/>
        <sz val="12"/>
        <color theme="1"/>
        <rFont val="Calibri"/>
        <family val="2"/>
        <scheme val="minor"/>
      </rPr>
      <t>Consider:</t>
    </r>
    <r>
      <rPr>
        <sz val="12"/>
        <color theme="1"/>
        <rFont val="Calibri"/>
        <family val="2"/>
        <scheme val="minor"/>
      </rPr>
      <t xml:space="preserve">
- Agency's Historical seasonal fluctuations
- Factors that may impact collections (such as new payment options)
- Policy or legislative changes on agency operations that include accounts receivable
- Do the targets represent meaningful progress in improving A/R processes or in creating efficiencies?</t>
    </r>
  </si>
  <si>
    <r>
      <t xml:space="preserve">Consider:
</t>
    </r>
    <r>
      <rPr>
        <sz val="12"/>
        <color theme="1"/>
        <rFont val="Calibri"/>
        <family val="2"/>
        <scheme val="minor"/>
      </rPr>
      <t>- Agency's Historical seasonal fluctuations
- Factors that may impact collections (such as new payment options)
- Policy or legislative changes on agency operations that include accounts receivable
- Do the targets represent meaningful progress in improving A/R processes or in creating efficiencies?</t>
    </r>
  </si>
  <si>
    <r>
      <rPr>
        <b/>
        <sz val="11"/>
        <color rgb="FFFF0000"/>
        <rFont val="Calibri"/>
        <family val="2"/>
        <scheme val="minor"/>
      </rPr>
      <t>PRIOR</t>
    </r>
    <r>
      <rPr>
        <b/>
        <sz val="11"/>
        <color theme="1"/>
        <rFont val="Calibri"/>
        <family val="2"/>
        <scheme val="minor"/>
      </rPr>
      <t xml:space="preserve"> Year same quarter Collections (from above)</t>
    </r>
  </si>
  <si>
    <t xml:space="preserve">The purpose of this document is to assist state agencies in calculating their collection targets.  This document should form a part of the agency's workpapers and is not to be submitted to SWARM. </t>
  </si>
  <si>
    <t>①</t>
  </si>
  <si>
    <t>②</t>
  </si>
  <si>
    <t>③</t>
  </si>
  <si>
    <t xml:space="preserve">
</t>
  </si>
  <si>
    <r>
      <t>The Total A/R Collections % target is entered into the "</t>
    </r>
    <r>
      <rPr>
        <b/>
        <sz val="14"/>
        <color theme="4" tint="-0.249977111117893"/>
        <rFont val="Calibri"/>
        <family val="2"/>
        <scheme val="minor"/>
      </rPr>
      <t>Qtr (Req.) - Collections</t>
    </r>
    <r>
      <rPr>
        <sz val="14"/>
        <color theme="4" tint="-0.249977111117893"/>
        <rFont val="Calibri"/>
        <family val="2"/>
        <scheme val="minor"/>
      </rPr>
      <t>" tab of the ARPM report and is also used in Step 3 for $ target for A/R Collections.</t>
    </r>
  </si>
  <si>
    <t>Step 3 analyses your Agency's prior quarter % target and applies it to the Agency's current quarter available accounts receivable (which is obtained from your Agency's current ARPM report. The resulting "Agency target for current quarter - total A/R collections" is entered into the "Qtr (Req.) - Collections" tab of the ARPM.</t>
  </si>
  <si>
    <t>Enter "Agency target for next quarter - total A/R collections"
(from Step 2)</t>
  </si>
  <si>
    <t>The next part of Step 3 is to use "Agency target for next quarter - total L&amp;D collections" (from Step 2) and apply this percentage target to your Agency's target for current quarter - total A/R collections</t>
  </si>
  <si>
    <t xml:space="preserve">After considering your agency's historical collections in Step 1, Step 2 requires obtaining the Agency's Prior Year Collection Information and your agency's assumptions to create a % target for Total A/R Collections. </t>
  </si>
  <si>
    <t>The next part of Step 2 is to determine what percentage of Total A/R Collections comprises L&amp;D Collections.  One method is to consider your agency's historical relationship.  However, your agency may prefer to approach the L&amp;D target another way.</t>
  </si>
  <si>
    <r>
      <t>Once you have determined your Agency's  L&amp;D Collections % target, this percentage is entered into the "</t>
    </r>
    <r>
      <rPr>
        <b/>
        <sz val="14"/>
        <color theme="4" tint="-0.249977111117893"/>
        <rFont val="Calibri"/>
        <family val="2"/>
        <scheme val="minor"/>
      </rPr>
      <t>Qtr (Req.) - Collections</t>
    </r>
    <r>
      <rPr>
        <sz val="14"/>
        <color theme="4" tint="-0.249977111117893"/>
        <rFont val="Calibri"/>
        <family val="2"/>
        <scheme val="minor"/>
      </rPr>
      <t>" tab of the ARPM report and is also used in Step 3 for $ target for L&amp;D Collections.</t>
    </r>
  </si>
  <si>
    <t>Please familiarize yourself with the flow of information, as outlined above, on the SAMPLE tab.</t>
  </si>
  <si>
    <t xml:space="preserve">The SAMPLE tab shows the inter-relationship between an Agency's ARPM reporting in calculating that Agency's target for collections.  This relationship is outlined in the following (1.1 to 1.7) </t>
  </si>
  <si>
    <r>
      <t xml:space="preserve">Enter agency's new A/R established in the </t>
    </r>
    <r>
      <rPr>
        <b/>
        <sz val="11"/>
        <color rgb="FFFF0000"/>
        <rFont val="Calibri"/>
        <family val="2"/>
        <scheme val="minor"/>
      </rPr>
      <t>CURRENT</t>
    </r>
    <r>
      <rPr>
        <b/>
        <sz val="11"/>
        <color theme="1"/>
        <rFont val="Calibri"/>
        <family val="2"/>
        <scheme val="minor"/>
      </rPr>
      <t xml:space="preserve"> quarter (for example, when reporting Q4, enter new A/R from Q4)</t>
    </r>
  </si>
  <si>
    <r>
      <t xml:space="preserve">Important! </t>
    </r>
    <r>
      <rPr>
        <b/>
        <sz val="11"/>
        <rFont val="Calibri"/>
        <family val="2"/>
        <scheme val="minor"/>
      </rPr>
      <t>Consider whether your PRIOR year L&amp;D Collections as a percentage of your PRIOR  year total A/R Collections still applies to the current year when determining your L&amp;D Target for the next quarter.  If not, estimate what portion of your Total A/R Collections will be L&amp;D Collections and enter it here and use this target in Step 3.</t>
    </r>
  </si>
  <si>
    <r>
      <t xml:space="preserve">Important! </t>
    </r>
    <r>
      <rPr>
        <b/>
        <sz val="11"/>
        <rFont val="Calibri"/>
        <family val="2"/>
        <scheme val="minor"/>
      </rPr>
      <t>Consider whether your PRIOR year L&amp;D Collections as a percentage of your PRIOR  year total A/R Collections still applies to the current year when determining your L&amp;D Target for the next quarter.  If not, estimate what portion of your Total A/R Collections will be L&amp;D Collections and enter it here and use this target in your ARPM and in Step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</si>
</sst>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_);_(&quot;$&quot;* \(#,##0\);_(&quot;$&quot;* &quot;-&quot;??_);_(@_)"/>
  </numFmts>
  <fonts count="2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
      <u/>
      <sz val="11"/>
      <color indexed="8"/>
      <name val="Calibri"/>
      <family val="2"/>
    </font>
    <font>
      <b/>
      <sz val="9"/>
      <color indexed="81"/>
      <name val="Tahoma"/>
      <charset val="1"/>
    </font>
    <font>
      <sz val="9"/>
      <color indexed="81"/>
      <name val="Tahoma"/>
      <charset val="1"/>
    </font>
    <font>
      <b/>
      <u/>
      <sz val="11"/>
      <color theme="1"/>
      <name val="Calibri"/>
      <family val="2"/>
      <scheme val="minor"/>
    </font>
    <font>
      <b/>
      <sz val="16"/>
      <color rgb="FF0070C0"/>
      <name val="Calibri"/>
      <family val="2"/>
      <scheme val="minor"/>
    </font>
    <font>
      <u/>
      <sz val="12"/>
      <color theme="10"/>
      <name val="Calibri"/>
      <family val="2"/>
      <scheme val="minor"/>
    </font>
    <font>
      <sz val="12"/>
      <color theme="1"/>
      <name val="Calibri"/>
      <family val="2"/>
      <scheme val="minor"/>
    </font>
    <font>
      <b/>
      <u/>
      <sz val="11"/>
      <color indexed="8"/>
      <name val="Calibri"/>
      <family val="2"/>
    </font>
    <font>
      <b/>
      <sz val="11"/>
      <name val="Calibri"/>
      <family val="2"/>
      <scheme val="minor"/>
    </font>
    <font>
      <b/>
      <i/>
      <sz val="11"/>
      <name val="Calibri"/>
      <family val="2"/>
      <scheme val="minor"/>
    </font>
    <font>
      <b/>
      <i/>
      <sz val="11"/>
      <color theme="1"/>
      <name val="Calibri"/>
      <family val="2"/>
      <scheme val="minor"/>
    </font>
    <font>
      <b/>
      <sz val="11"/>
      <color rgb="FFFF0000"/>
      <name val="Calibri"/>
      <family val="2"/>
      <scheme val="minor"/>
    </font>
    <font>
      <b/>
      <u/>
      <sz val="11"/>
      <name val="Calibri"/>
      <family val="2"/>
      <scheme val="minor"/>
    </font>
    <font>
      <b/>
      <i/>
      <u/>
      <sz val="11"/>
      <name val="Calibri"/>
      <family val="2"/>
      <scheme val="minor"/>
    </font>
    <font>
      <b/>
      <sz val="12"/>
      <color theme="1"/>
      <name val="Calibri"/>
      <family val="2"/>
      <scheme val="minor"/>
    </font>
    <font>
      <i/>
      <sz val="14"/>
      <color rgb="FFFF0000"/>
      <name val="Calibri"/>
      <family val="2"/>
      <scheme val="minor"/>
    </font>
    <font>
      <b/>
      <i/>
      <sz val="14"/>
      <color rgb="FFFF0000"/>
      <name val="Calibri"/>
      <family val="2"/>
      <scheme val="minor"/>
    </font>
    <font>
      <i/>
      <sz val="16"/>
      <color rgb="FFFF0000"/>
      <name val="Calibri"/>
      <family val="2"/>
      <scheme val="minor"/>
    </font>
    <font>
      <b/>
      <i/>
      <sz val="16"/>
      <color rgb="FFFF0000"/>
      <name val="Calibri"/>
      <family val="2"/>
      <scheme val="minor"/>
    </font>
    <font>
      <sz val="14"/>
      <color theme="4" tint="-0.249977111117893"/>
      <name val="Calibri"/>
      <family val="2"/>
      <scheme val="minor"/>
    </font>
    <font>
      <sz val="14"/>
      <color theme="4" tint="-0.249977111117893"/>
      <name val="Calibri"/>
      <family val="2"/>
    </font>
    <font>
      <b/>
      <sz val="14"/>
      <color theme="4" tint="-0.249977111117893"/>
      <name val="Calibri"/>
      <family val="2"/>
      <scheme val="minor"/>
    </font>
    <font>
      <b/>
      <sz val="12"/>
      <color rgb="FF0070C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tint="4.9989318521683403E-2"/>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110">
    <xf numFmtId="0" fontId="0" fillId="0" borderId="0" xfId="0"/>
    <xf numFmtId="164" fontId="1" fillId="0" borderId="3" xfId="1" applyNumberFormat="1" applyFont="1" applyFill="1" applyBorder="1" applyProtection="1"/>
    <xf numFmtId="164" fontId="1" fillId="3" borderId="4" xfId="1" applyNumberFormat="1" applyFont="1" applyFill="1" applyBorder="1" applyProtection="1"/>
    <xf numFmtId="164" fontId="1" fillId="0" borderId="6" xfId="1" applyNumberFormat="1" applyFont="1" applyFill="1" applyBorder="1" applyProtection="1"/>
    <xf numFmtId="164" fontId="1" fillId="3" borderId="7" xfId="1" applyNumberFormat="1" applyFont="1" applyFill="1" applyBorder="1" applyProtection="1"/>
    <xf numFmtId="0" fontId="0" fillId="3" borderId="4" xfId="0" applyFill="1" applyBorder="1" applyProtection="1"/>
    <xf numFmtId="0" fontId="0" fillId="3" borderId="7" xfId="0" applyFill="1" applyBorder="1" applyProtection="1"/>
    <xf numFmtId="0" fontId="0" fillId="0" borderId="0" xfId="0" applyFill="1" applyBorder="1" applyProtection="1"/>
    <xf numFmtId="0" fontId="4" fillId="0" borderId="4" xfId="0" applyFont="1" applyFill="1" applyBorder="1" applyProtection="1"/>
    <xf numFmtId="14" fontId="4" fillId="0" borderId="9" xfId="0" quotePrefix="1" applyNumberFormat="1" applyFont="1" applyFill="1" applyBorder="1" applyAlignment="1" applyProtection="1">
      <alignment horizontal="right"/>
    </xf>
    <xf numFmtId="0" fontId="0" fillId="0" borderId="9" xfId="0" applyFill="1" applyBorder="1" applyProtection="1"/>
    <xf numFmtId="0" fontId="2" fillId="0" borderId="11" xfId="0" applyFont="1" applyFill="1" applyBorder="1" applyAlignment="1" applyProtection="1">
      <alignment horizontal="center"/>
    </xf>
    <xf numFmtId="164" fontId="1" fillId="0" borderId="0" xfId="1" applyNumberFormat="1" applyFont="1" applyFill="1" applyBorder="1" applyProtection="1"/>
    <xf numFmtId="164" fontId="1" fillId="0" borderId="9" xfId="1" applyNumberFormat="1" applyFont="1" applyFill="1" applyBorder="1" applyProtection="1"/>
    <xf numFmtId="164" fontId="1" fillId="0" borderId="0" xfId="1" applyNumberFormat="1" applyFont="1" applyBorder="1" applyProtection="1"/>
    <xf numFmtId="14" fontId="4" fillId="0" borderId="0" xfId="0" quotePrefix="1" applyNumberFormat="1" applyFont="1" applyFill="1" applyBorder="1" applyAlignment="1" applyProtection="1">
      <alignment horizontal="right"/>
    </xf>
    <xf numFmtId="0" fontId="2" fillId="0" borderId="0" xfId="0" applyFont="1" applyFill="1" applyBorder="1" applyAlignment="1" applyProtection="1">
      <alignment horizontal="center"/>
    </xf>
    <xf numFmtId="10" fontId="1" fillId="0" borderId="0" xfId="2" applyNumberFormat="1" applyFont="1" applyFill="1" applyProtection="1"/>
    <xf numFmtId="10" fontId="2" fillId="0" borderId="0" xfId="2" applyNumberFormat="1" applyFont="1" applyFill="1" applyProtection="1"/>
    <xf numFmtId="164" fontId="0" fillId="0" borderId="0" xfId="0" applyNumberFormat="1" applyFill="1" applyProtection="1"/>
    <xf numFmtId="0" fontId="9" fillId="0" borderId="0" xfId="0" applyFont="1" applyProtection="1"/>
    <xf numFmtId="0" fontId="0" fillId="0" borderId="0" xfId="0" applyProtection="1"/>
    <xf numFmtId="0" fontId="2" fillId="0" borderId="0" xfId="0" applyFont="1" applyProtection="1"/>
    <xf numFmtId="0" fontId="10" fillId="0" borderId="0" xfId="3" applyFont="1" applyAlignment="1" applyProtection="1">
      <alignment horizontal="right"/>
    </xf>
    <xf numFmtId="0" fontId="11" fillId="0" borderId="0" xfId="0" applyFont="1" applyProtection="1"/>
    <xf numFmtId="44" fontId="0" fillId="0" borderId="0" xfId="0" applyNumberFormat="1" applyProtection="1"/>
    <xf numFmtId="0" fontId="4" fillId="0" borderId="2" xfId="0" applyFont="1" applyBorder="1" applyProtection="1"/>
    <xf numFmtId="0" fontId="4" fillId="0" borderId="3" xfId="0" applyFont="1" applyBorder="1" applyAlignment="1" applyProtection="1">
      <alignment horizontal="right"/>
    </xf>
    <xf numFmtId="0" fontId="9" fillId="2" borderId="0" xfId="0" applyFont="1" applyFill="1" applyProtection="1"/>
    <xf numFmtId="0" fontId="4" fillId="0" borderId="8" xfId="0" applyFont="1" applyBorder="1" applyProtection="1"/>
    <xf numFmtId="0" fontId="0" fillId="0" borderId="0" xfId="0" applyBorder="1" applyProtection="1"/>
    <xf numFmtId="0" fontId="4" fillId="0" borderId="0" xfId="0" applyFont="1" applyBorder="1" applyAlignment="1" applyProtection="1">
      <alignment horizontal="right"/>
    </xf>
    <xf numFmtId="0" fontId="2" fillId="0" borderId="0" xfId="0" applyFont="1" applyBorder="1" applyProtection="1"/>
    <xf numFmtId="0" fontId="0" fillId="0" borderId="0" xfId="0" applyFont="1" applyProtection="1"/>
    <xf numFmtId="0" fontId="2" fillId="0" borderId="0" xfId="0" applyFont="1" applyBorder="1" applyAlignment="1" applyProtection="1">
      <alignment horizontal="center" wrapText="1"/>
    </xf>
    <xf numFmtId="0" fontId="0" fillId="0" borderId="0" xfId="0" applyFill="1" applyProtection="1"/>
    <xf numFmtId="0" fontId="0" fillId="0" borderId="8" xfId="0" applyBorder="1" applyProtection="1"/>
    <xf numFmtId="164" fontId="0" fillId="2" borderId="0" xfId="1" applyNumberFormat="1" applyFont="1" applyFill="1" applyBorder="1" applyProtection="1"/>
    <xf numFmtId="0" fontId="2" fillId="0" borderId="0" xfId="0" applyFont="1" applyFill="1" applyBorder="1" applyAlignment="1" applyProtection="1">
      <alignment horizontal="left" vertical="top" wrapText="1"/>
    </xf>
    <xf numFmtId="164" fontId="0" fillId="2" borderId="1" xfId="1" applyNumberFormat="1" applyFont="1" applyFill="1" applyBorder="1" applyProtection="1"/>
    <xf numFmtId="0" fontId="2" fillId="0" borderId="1" xfId="0" applyFont="1" applyBorder="1" applyAlignment="1" applyProtection="1">
      <alignment horizontal="center" wrapText="1"/>
    </xf>
    <xf numFmtId="0" fontId="2" fillId="0" borderId="10" xfId="0" applyFont="1" applyBorder="1" applyProtection="1"/>
    <xf numFmtId="0" fontId="2" fillId="0" borderId="1" xfId="0" applyFont="1" applyBorder="1" applyAlignment="1" applyProtection="1">
      <alignment horizontal="center"/>
    </xf>
    <xf numFmtId="10" fontId="0" fillId="2" borderId="1" xfId="2" applyNumberFormat="1" applyFont="1" applyFill="1" applyBorder="1" applyProtection="1"/>
    <xf numFmtId="164" fontId="1" fillId="2" borderId="0" xfId="1" applyNumberFormat="1" applyFont="1" applyFill="1" applyProtection="1"/>
    <xf numFmtId="164" fontId="1" fillId="2" borderId="0" xfId="1" applyNumberFormat="1" applyFont="1" applyFill="1" applyBorder="1" applyProtection="1"/>
    <xf numFmtId="164" fontId="0" fillId="0" borderId="0" xfId="1" applyNumberFormat="1" applyFont="1" applyFill="1" applyProtection="1"/>
    <xf numFmtId="164" fontId="1" fillId="0" borderId="0" xfId="1" applyNumberFormat="1" applyFont="1" applyFill="1" applyProtection="1"/>
    <xf numFmtId="10" fontId="0" fillId="0" borderId="0" xfId="0" applyNumberFormat="1" applyFill="1" applyBorder="1" applyProtection="1"/>
    <xf numFmtId="10" fontId="0" fillId="0" borderId="0" xfId="0" applyNumberFormat="1" applyBorder="1" applyProtection="1"/>
    <xf numFmtId="10" fontId="0" fillId="0" borderId="9" xfId="0" applyNumberFormat="1" applyBorder="1" applyProtection="1"/>
    <xf numFmtId="164" fontId="1" fillId="2" borderId="1" xfId="1" applyNumberFormat="1" applyFont="1" applyFill="1" applyBorder="1" applyProtection="1"/>
    <xf numFmtId="164" fontId="1" fillId="2" borderId="3" xfId="1" applyNumberFormat="1" applyFont="1" applyFill="1" applyBorder="1" applyProtection="1"/>
    <xf numFmtId="164" fontId="0" fillId="0" borderId="0" xfId="1" applyNumberFormat="1" applyFont="1" applyFill="1" applyAlignment="1" applyProtection="1">
      <alignment vertical="center"/>
    </xf>
    <xf numFmtId="164" fontId="1" fillId="2" borderId="6" xfId="1" applyNumberFormat="1" applyFont="1" applyFill="1" applyBorder="1" applyProtection="1"/>
    <xf numFmtId="9" fontId="0" fillId="2" borderId="0" xfId="2" applyFont="1" applyFill="1" applyAlignment="1" applyProtection="1">
      <alignment horizontal="center"/>
    </xf>
    <xf numFmtId="0" fontId="2" fillId="0" borderId="0" xfId="0" applyFont="1" applyAlignment="1" applyProtection="1">
      <alignment horizontal="right"/>
    </xf>
    <xf numFmtId="10" fontId="1" fillId="2" borderId="3" xfId="2" applyNumberFormat="1" applyFont="1" applyFill="1" applyBorder="1" applyProtection="1"/>
    <xf numFmtId="0" fontId="0" fillId="3" borderId="3" xfId="0" applyFill="1" applyBorder="1" applyProtection="1"/>
    <xf numFmtId="10" fontId="1" fillId="2" borderId="6" xfId="2" applyNumberFormat="1" applyFont="1" applyFill="1" applyBorder="1" applyProtection="1"/>
    <xf numFmtId="0" fontId="0" fillId="3" borderId="6" xfId="0" applyFill="1" applyBorder="1" applyProtection="1"/>
    <xf numFmtId="10" fontId="1" fillId="0" borderId="0" xfId="2" applyNumberFormat="1" applyFont="1" applyFill="1" applyBorder="1" applyProtection="1"/>
    <xf numFmtId="0" fontId="2" fillId="0" borderId="0" xfId="0" applyFont="1" applyFill="1" applyProtection="1"/>
    <xf numFmtId="0" fontId="9" fillId="4" borderId="0" xfId="0" applyFont="1" applyFill="1" applyProtection="1"/>
    <xf numFmtId="0" fontId="0" fillId="4" borderId="0" xfId="0" applyFill="1" applyProtection="1"/>
    <xf numFmtId="0" fontId="9" fillId="4" borderId="0" xfId="0" applyFont="1" applyFill="1" applyProtection="1">
      <protection locked="0"/>
    </xf>
    <xf numFmtId="0" fontId="2" fillId="0" borderId="0" xfId="0" applyFont="1" applyFill="1" applyAlignment="1" applyProtection="1">
      <alignment horizontal="right"/>
    </xf>
    <xf numFmtId="0" fontId="2" fillId="0" borderId="0" xfId="0" applyFont="1" applyFill="1" applyBorder="1" applyAlignment="1" applyProtection="1">
      <alignment horizontal="right" wrapText="1"/>
    </xf>
    <xf numFmtId="0" fontId="2" fillId="0" borderId="0" xfId="0" applyFont="1" applyBorder="1" applyAlignment="1" applyProtection="1">
      <alignment vertical="top" wrapText="1"/>
    </xf>
    <xf numFmtId="0" fontId="2" fillId="0" borderId="9" xfId="0" applyFont="1" applyBorder="1" applyAlignment="1" applyProtection="1">
      <alignment vertical="top" wrapText="1"/>
    </xf>
    <xf numFmtId="0" fontId="11" fillId="0" borderId="0" xfId="0" applyFont="1" applyAlignment="1" applyProtection="1">
      <alignment vertical="top" wrapText="1"/>
    </xf>
    <xf numFmtId="0" fontId="22" fillId="0" borderId="0" xfId="0" applyFont="1" applyProtection="1"/>
    <xf numFmtId="0" fontId="2" fillId="0" borderId="10" xfId="0" applyFont="1" applyBorder="1" applyAlignment="1" applyProtection="1">
      <alignment horizontal="left" vertical="top" wrapText="1"/>
    </xf>
    <xf numFmtId="0" fontId="2" fillId="0" borderId="11" xfId="0" applyFont="1" applyBorder="1" applyAlignment="1" applyProtection="1">
      <alignment horizontal="center"/>
    </xf>
    <xf numFmtId="0" fontId="15" fillId="0" borderId="8" xfId="0" applyFont="1" applyBorder="1" applyProtection="1"/>
    <xf numFmtId="0" fontId="0" fillId="0" borderId="9" xfId="0" applyBorder="1" applyProtection="1"/>
    <xf numFmtId="0" fontId="0" fillId="0" borderId="5" xfId="0" applyBorder="1" applyProtection="1"/>
    <xf numFmtId="0" fontId="24" fillId="0" borderId="0" xfId="0" applyFont="1"/>
    <xf numFmtId="0" fontId="0" fillId="0" borderId="8" xfId="0" applyFill="1" applyBorder="1" applyAlignment="1" applyProtection="1">
      <alignment wrapText="1"/>
    </xf>
    <xf numFmtId="0" fontId="0" fillId="0" borderId="8" xfId="0" applyBorder="1" applyAlignment="1" applyProtection="1">
      <alignment wrapText="1"/>
    </xf>
    <xf numFmtId="0" fontId="2" fillId="0" borderId="8" xfId="0" applyFont="1" applyBorder="1" applyAlignment="1" applyProtection="1">
      <alignment wrapText="1"/>
    </xf>
    <xf numFmtId="0" fontId="0" fillId="0" borderId="2" xfId="0" applyFill="1" applyBorder="1" applyAlignment="1" applyProtection="1">
      <alignment wrapText="1"/>
    </xf>
    <xf numFmtId="0" fontId="0" fillId="0" borderId="5" xfId="0" applyFill="1" applyBorder="1" applyAlignment="1" applyProtection="1">
      <alignment wrapText="1"/>
    </xf>
    <xf numFmtId="0" fontId="25" fillId="0" borderId="0" xfId="0" applyFont="1"/>
    <xf numFmtId="0" fontId="24" fillId="0" borderId="0" xfId="0" applyFont="1" applyAlignment="1"/>
    <xf numFmtId="0" fontId="9" fillId="0" borderId="0" xfId="0" applyFont="1" applyFill="1" applyProtection="1"/>
    <xf numFmtId="0" fontId="2" fillId="0" borderId="0" xfId="0" applyFont="1" applyFill="1" applyBorder="1" applyAlignment="1" applyProtection="1">
      <alignment horizontal="right" wrapText="1"/>
    </xf>
    <xf numFmtId="0" fontId="11" fillId="0" borderId="0" xfId="0" applyFont="1" applyFill="1" applyBorder="1" applyProtection="1"/>
    <xf numFmtId="0" fontId="27" fillId="0" borderId="0" xfId="0" applyFont="1" applyFill="1" applyProtection="1">
      <protection locked="0"/>
    </xf>
    <xf numFmtId="0" fontId="11" fillId="0" borderId="0" xfId="0" applyFont="1" applyFill="1" applyProtection="1"/>
    <xf numFmtId="0" fontId="19" fillId="0" borderId="0" xfId="0" applyFont="1" applyFill="1" applyProtection="1"/>
    <xf numFmtId="164" fontId="1" fillId="2" borderId="9" xfId="1" applyNumberFormat="1" applyFont="1" applyFill="1" applyBorder="1" applyProtection="1"/>
    <xf numFmtId="164" fontId="1" fillId="2" borderId="7" xfId="1" applyNumberFormat="1" applyFont="1" applyFill="1" applyBorder="1" applyProtection="1"/>
    <xf numFmtId="0" fontId="24" fillId="0" borderId="0" xfId="0" applyFont="1" applyAlignment="1">
      <alignment horizontal="left" wrapText="1"/>
    </xf>
    <xf numFmtId="0" fontId="24" fillId="0" borderId="0" xfId="0" applyFont="1" applyAlignment="1">
      <alignment horizontal="left"/>
    </xf>
    <xf numFmtId="0" fontId="19" fillId="0" borderId="0" xfId="0" applyFont="1" applyAlignment="1" applyProtection="1">
      <alignment horizontal="left" vertical="top" wrapText="1"/>
    </xf>
    <xf numFmtId="0" fontId="15" fillId="0" borderId="0" xfId="0" applyFont="1" applyAlignment="1" applyProtection="1">
      <alignment horizontal="right" wrapText="1"/>
    </xf>
    <xf numFmtId="0" fontId="2" fillId="0" borderId="0" xfId="0" applyFont="1" applyBorder="1" applyAlignment="1" applyProtection="1">
      <alignment horizontal="right" wrapText="1"/>
    </xf>
    <xf numFmtId="0" fontId="16" fillId="0" borderId="0" xfId="0" applyFont="1" applyAlignment="1" applyProtection="1">
      <alignment horizontal="left" wrapText="1"/>
    </xf>
    <xf numFmtId="0" fontId="2" fillId="0" borderId="0" xfId="0" applyFont="1" applyAlignment="1" applyProtection="1">
      <alignment horizontal="right" wrapText="1"/>
    </xf>
    <xf numFmtId="0" fontId="2" fillId="0" borderId="0" xfId="0" applyFont="1" applyFill="1" applyBorder="1" applyAlignment="1" applyProtection="1">
      <alignment horizontal="right" wrapText="1"/>
    </xf>
    <xf numFmtId="0" fontId="2" fillId="0" borderId="0" xfId="0" applyFont="1" applyFill="1" applyBorder="1" applyAlignment="1" applyProtection="1">
      <alignment horizontal="right" vertical="center" wrapText="1"/>
    </xf>
    <xf numFmtId="0" fontId="2" fillId="0" borderId="0" xfId="0" applyFont="1" applyFill="1" applyAlignment="1" applyProtection="1">
      <alignment horizontal="right" wrapText="1"/>
    </xf>
    <xf numFmtId="0" fontId="0" fillId="0" borderId="8" xfId="0" applyBorder="1" applyAlignment="1" applyProtection="1">
      <alignment horizontal="left" wrapText="1"/>
    </xf>
    <xf numFmtId="0" fontId="0" fillId="0" borderId="0" xfId="0" applyBorder="1" applyAlignment="1" applyProtection="1">
      <alignment horizontal="left" wrapText="1"/>
    </xf>
    <xf numFmtId="0" fontId="0" fillId="0" borderId="9" xfId="0" applyBorder="1" applyAlignment="1" applyProtection="1">
      <alignment horizontal="left" wrapText="1"/>
    </xf>
    <xf numFmtId="0" fontId="0" fillId="0" borderId="8" xfId="0" applyBorder="1" applyAlignment="1" applyProtection="1">
      <alignment horizontal="left"/>
    </xf>
    <xf numFmtId="0" fontId="0" fillId="0" borderId="0" xfId="0" applyBorder="1" applyAlignment="1" applyProtection="1">
      <alignment horizontal="left"/>
    </xf>
    <xf numFmtId="0" fontId="0" fillId="0" borderId="9" xfId="0" applyBorder="1" applyAlignment="1" applyProtection="1">
      <alignment horizontal="left"/>
    </xf>
    <xf numFmtId="0" fontId="11" fillId="0" borderId="0" xfId="0" applyFont="1" applyAlignment="1" applyProtection="1">
      <alignment horizontal="left" vertical="top"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78441</xdr:colOff>
      <xdr:row>17</xdr:row>
      <xdr:rowOff>437030</xdr:rowOff>
    </xdr:from>
    <xdr:to>
      <xdr:col>10</xdr:col>
      <xdr:colOff>547688</xdr:colOff>
      <xdr:row>20</xdr:row>
      <xdr:rowOff>226219</xdr:rowOff>
    </xdr:to>
    <xdr:cxnSp macro="">
      <xdr:nvCxnSpPr>
        <xdr:cNvPr id="2" name="Straight Arrow Connector 1"/>
        <xdr:cNvCxnSpPr/>
      </xdr:nvCxnSpPr>
      <xdr:spPr>
        <a:xfrm>
          <a:off x="8579504" y="9188124"/>
          <a:ext cx="5600840" cy="991720"/>
        </a:xfrm>
        <a:prstGeom prst="straightConnector1">
          <a:avLst/>
        </a:prstGeom>
        <a:ln w="63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1075765</xdr:colOff>
      <xdr:row>9</xdr:row>
      <xdr:rowOff>762000</xdr:rowOff>
    </xdr:from>
    <xdr:to>
      <xdr:col>21</xdr:col>
      <xdr:colOff>593912</xdr:colOff>
      <xdr:row>17</xdr:row>
      <xdr:rowOff>347383</xdr:rowOff>
    </xdr:to>
    <xdr:cxnSp macro="">
      <xdr:nvCxnSpPr>
        <xdr:cNvPr id="3" name="Straight Arrow Connector 2"/>
        <xdr:cNvCxnSpPr/>
      </xdr:nvCxnSpPr>
      <xdr:spPr>
        <a:xfrm flipV="1">
          <a:off x="5087471" y="6477000"/>
          <a:ext cx="21873882" cy="3518648"/>
        </a:xfrm>
        <a:prstGeom prst="straightConnector1">
          <a:avLst/>
        </a:prstGeom>
        <a:ln w="63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1098177</xdr:colOff>
      <xdr:row>9</xdr:row>
      <xdr:rowOff>762000</xdr:rowOff>
    </xdr:from>
    <xdr:to>
      <xdr:col>22</xdr:col>
      <xdr:colOff>470647</xdr:colOff>
      <xdr:row>17</xdr:row>
      <xdr:rowOff>347385</xdr:rowOff>
    </xdr:to>
    <xdr:cxnSp macro="">
      <xdr:nvCxnSpPr>
        <xdr:cNvPr id="4" name="Straight Arrow Connector 3"/>
        <xdr:cNvCxnSpPr/>
      </xdr:nvCxnSpPr>
      <xdr:spPr>
        <a:xfrm flipV="1">
          <a:off x="6230471" y="6477000"/>
          <a:ext cx="21728205" cy="3518650"/>
        </a:xfrm>
        <a:prstGeom prst="straightConnector1">
          <a:avLst/>
        </a:prstGeom>
        <a:ln w="63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1109382</xdr:colOff>
      <xdr:row>9</xdr:row>
      <xdr:rowOff>795618</xdr:rowOff>
    </xdr:from>
    <xdr:to>
      <xdr:col>23</xdr:col>
      <xdr:colOff>448235</xdr:colOff>
      <xdr:row>17</xdr:row>
      <xdr:rowOff>336177</xdr:rowOff>
    </xdr:to>
    <xdr:cxnSp macro="">
      <xdr:nvCxnSpPr>
        <xdr:cNvPr id="5" name="Straight Arrow Connector 4"/>
        <xdr:cNvCxnSpPr/>
      </xdr:nvCxnSpPr>
      <xdr:spPr>
        <a:xfrm flipV="1">
          <a:off x="7362264" y="6510618"/>
          <a:ext cx="21694589" cy="3473824"/>
        </a:xfrm>
        <a:prstGeom prst="straightConnector1">
          <a:avLst/>
        </a:prstGeom>
        <a:ln w="63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963707</xdr:colOff>
      <xdr:row>10</xdr:row>
      <xdr:rowOff>511968</xdr:rowOff>
    </xdr:from>
    <xdr:to>
      <xdr:col>23</xdr:col>
      <xdr:colOff>380999</xdr:colOff>
      <xdr:row>14</xdr:row>
      <xdr:rowOff>616323</xdr:rowOff>
    </xdr:to>
    <xdr:cxnSp macro="">
      <xdr:nvCxnSpPr>
        <xdr:cNvPr id="7" name="Straight Arrow Connector 6"/>
        <xdr:cNvCxnSpPr/>
      </xdr:nvCxnSpPr>
      <xdr:spPr>
        <a:xfrm flipH="1">
          <a:off x="19073113" y="5405437"/>
          <a:ext cx="9906699" cy="1961730"/>
        </a:xfrm>
        <a:prstGeom prst="straightConnector1">
          <a:avLst/>
        </a:prstGeom>
        <a:ln w="63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1098177</xdr:colOff>
      <xdr:row>10</xdr:row>
      <xdr:rowOff>511968</xdr:rowOff>
    </xdr:from>
    <xdr:to>
      <xdr:col>22</xdr:col>
      <xdr:colOff>381000</xdr:colOff>
      <xdr:row>14</xdr:row>
      <xdr:rowOff>672353</xdr:rowOff>
    </xdr:to>
    <xdr:cxnSp macro="">
      <xdr:nvCxnSpPr>
        <xdr:cNvPr id="8" name="Straight Arrow Connector 7"/>
        <xdr:cNvCxnSpPr/>
      </xdr:nvCxnSpPr>
      <xdr:spPr>
        <a:xfrm flipH="1">
          <a:off x="18088396" y="5405437"/>
          <a:ext cx="9772229" cy="2017760"/>
        </a:xfrm>
        <a:prstGeom prst="straightConnector1">
          <a:avLst/>
        </a:prstGeom>
        <a:ln w="63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1086972</xdr:colOff>
      <xdr:row>11</xdr:row>
      <xdr:rowOff>23812</xdr:rowOff>
    </xdr:from>
    <xdr:to>
      <xdr:col>21</xdr:col>
      <xdr:colOff>416718</xdr:colOff>
      <xdr:row>14</xdr:row>
      <xdr:rowOff>672353</xdr:rowOff>
    </xdr:to>
    <xdr:cxnSp macro="">
      <xdr:nvCxnSpPr>
        <xdr:cNvPr id="9" name="Straight Arrow Connector 8"/>
        <xdr:cNvCxnSpPr/>
      </xdr:nvCxnSpPr>
      <xdr:spPr>
        <a:xfrm flipH="1">
          <a:off x="16958003" y="5441156"/>
          <a:ext cx="9819153" cy="1982041"/>
        </a:xfrm>
        <a:prstGeom prst="straightConnector1">
          <a:avLst/>
        </a:prstGeom>
        <a:ln w="63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83343</xdr:colOff>
      <xdr:row>21</xdr:row>
      <xdr:rowOff>607218</xdr:rowOff>
    </xdr:from>
    <xdr:to>
      <xdr:col>10</xdr:col>
      <xdr:colOff>595313</xdr:colOff>
      <xdr:row>22</xdr:row>
      <xdr:rowOff>345281</xdr:rowOff>
    </xdr:to>
    <xdr:cxnSp macro="">
      <xdr:nvCxnSpPr>
        <xdr:cNvPr id="41" name="Straight Arrow Connector 40"/>
        <xdr:cNvCxnSpPr/>
      </xdr:nvCxnSpPr>
      <xdr:spPr>
        <a:xfrm flipV="1">
          <a:off x="8584406" y="11680031"/>
          <a:ext cx="5643563" cy="452438"/>
        </a:xfrm>
        <a:prstGeom prst="straightConnector1">
          <a:avLst/>
        </a:prstGeom>
        <a:ln w="63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23812</xdr:colOff>
      <xdr:row>13</xdr:row>
      <xdr:rowOff>297656</xdr:rowOff>
    </xdr:from>
    <xdr:to>
      <xdr:col>21</xdr:col>
      <xdr:colOff>535781</xdr:colOff>
      <xdr:row>22</xdr:row>
      <xdr:rowOff>226219</xdr:rowOff>
    </xdr:to>
    <xdr:cxnSp macro="">
      <xdr:nvCxnSpPr>
        <xdr:cNvPr id="71" name="Straight Arrow Connector 70"/>
        <xdr:cNvCxnSpPr/>
      </xdr:nvCxnSpPr>
      <xdr:spPr>
        <a:xfrm flipV="1">
          <a:off x="5167312" y="6631781"/>
          <a:ext cx="21728907" cy="5381626"/>
        </a:xfrm>
        <a:prstGeom prst="straightConnector1">
          <a:avLst/>
        </a:prstGeom>
        <a:ln w="63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23812</xdr:colOff>
      <xdr:row>13</xdr:row>
      <xdr:rowOff>321469</xdr:rowOff>
    </xdr:from>
    <xdr:to>
      <xdr:col>22</xdr:col>
      <xdr:colOff>535781</xdr:colOff>
      <xdr:row>22</xdr:row>
      <xdr:rowOff>250031</xdr:rowOff>
    </xdr:to>
    <xdr:cxnSp macro="">
      <xdr:nvCxnSpPr>
        <xdr:cNvPr id="74" name="Straight Arrow Connector 73"/>
        <xdr:cNvCxnSpPr/>
      </xdr:nvCxnSpPr>
      <xdr:spPr>
        <a:xfrm flipV="1">
          <a:off x="6286500" y="6655594"/>
          <a:ext cx="21728906" cy="5381625"/>
        </a:xfrm>
        <a:prstGeom prst="straightConnector1">
          <a:avLst/>
        </a:prstGeom>
        <a:ln w="63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23812</xdr:colOff>
      <xdr:row>13</xdr:row>
      <xdr:rowOff>357187</xdr:rowOff>
    </xdr:from>
    <xdr:to>
      <xdr:col>23</xdr:col>
      <xdr:colOff>595312</xdr:colOff>
      <xdr:row>22</xdr:row>
      <xdr:rowOff>261937</xdr:rowOff>
    </xdr:to>
    <xdr:cxnSp macro="">
      <xdr:nvCxnSpPr>
        <xdr:cNvPr id="77" name="Straight Arrow Connector 76"/>
        <xdr:cNvCxnSpPr/>
      </xdr:nvCxnSpPr>
      <xdr:spPr>
        <a:xfrm flipV="1">
          <a:off x="7405687" y="6691312"/>
          <a:ext cx="21788438" cy="5357813"/>
        </a:xfrm>
        <a:prstGeom prst="straightConnector1">
          <a:avLst/>
        </a:prstGeom>
        <a:ln w="63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14</xdr:row>
      <xdr:rowOff>414618</xdr:rowOff>
    </xdr:from>
    <xdr:to>
      <xdr:col>21</xdr:col>
      <xdr:colOff>504265</xdr:colOff>
      <xdr:row>15</xdr:row>
      <xdr:rowOff>428624</xdr:rowOff>
    </xdr:to>
    <xdr:cxnSp macro="">
      <xdr:nvCxnSpPr>
        <xdr:cNvPr id="84" name="Straight Arrow Connector 83"/>
        <xdr:cNvCxnSpPr/>
      </xdr:nvCxnSpPr>
      <xdr:spPr>
        <a:xfrm flipH="1">
          <a:off x="16990219" y="7165462"/>
          <a:ext cx="9874484" cy="811725"/>
        </a:xfrm>
        <a:prstGeom prst="straightConnector1">
          <a:avLst/>
        </a:prstGeom>
        <a:ln w="63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14</xdr:row>
      <xdr:rowOff>459441</xdr:rowOff>
    </xdr:from>
    <xdr:to>
      <xdr:col>22</xdr:col>
      <xdr:colOff>493061</xdr:colOff>
      <xdr:row>15</xdr:row>
      <xdr:rowOff>464343</xdr:rowOff>
    </xdr:to>
    <xdr:cxnSp macro="">
      <xdr:nvCxnSpPr>
        <xdr:cNvPr id="88" name="Straight Arrow Connector 87"/>
        <xdr:cNvCxnSpPr/>
      </xdr:nvCxnSpPr>
      <xdr:spPr>
        <a:xfrm flipH="1">
          <a:off x="18109406" y="7210285"/>
          <a:ext cx="9863280" cy="802621"/>
        </a:xfrm>
        <a:prstGeom prst="straightConnector1">
          <a:avLst/>
        </a:prstGeom>
        <a:ln w="63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1071564</xdr:colOff>
      <xdr:row>14</xdr:row>
      <xdr:rowOff>476250</xdr:rowOff>
    </xdr:from>
    <xdr:to>
      <xdr:col>23</xdr:col>
      <xdr:colOff>523874</xdr:colOff>
      <xdr:row>15</xdr:row>
      <xdr:rowOff>500062</xdr:rowOff>
    </xdr:to>
    <xdr:cxnSp macro="">
      <xdr:nvCxnSpPr>
        <xdr:cNvPr id="91" name="Straight Arrow Connector 90"/>
        <xdr:cNvCxnSpPr/>
      </xdr:nvCxnSpPr>
      <xdr:spPr>
        <a:xfrm flipH="1">
          <a:off x="19180970" y="7227094"/>
          <a:ext cx="9941717" cy="821531"/>
        </a:xfrm>
        <a:prstGeom prst="straightConnector1">
          <a:avLst/>
        </a:prstGeom>
        <a:ln w="63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1086971</xdr:colOff>
      <xdr:row>6</xdr:row>
      <xdr:rowOff>694764</xdr:rowOff>
    </xdr:from>
    <xdr:to>
      <xdr:col>28</xdr:col>
      <xdr:colOff>392206</xdr:colOff>
      <xdr:row>11</xdr:row>
      <xdr:rowOff>89647</xdr:rowOff>
    </xdr:to>
    <xdr:cxnSp macro="">
      <xdr:nvCxnSpPr>
        <xdr:cNvPr id="16" name="Straight Arrow Connector 15"/>
        <xdr:cNvCxnSpPr/>
      </xdr:nvCxnSpPr>
      <xdr:spPr>
        <a:xfrm flipH="1" flipV="1">
          <a:off x="26333824" y="2723029"/>
          <a:ext cx="10331823" cy="267820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1072997</xdr:colOff>
      <xdr:row>6</xdr:row>
      <xdr:rowOff>682816</xdr:rowOff>
    </xdr:from>
    <xdr:to>
      <xdr:col>29</xdr:col>
      <xdr:colOff>470647</xdr:colOff>
      <xdr:row>11</xdr:row>
      <xdr:rowOff>67236</xdr:rowOff>
    </xdr:to>
    <xdr:cxnSp macro="">
      <xdr:nvCxnSpPr>
        <xdr:cNvPr id="27" name="Straight Arrow Connector 26"/>
        <xdr:cNvCxnSpPr/>
      </xdr:nvCxnSpPr>
      <xdr:spPr>
        <a:xfrm flipH="1" flipV="1">
          <a:off x="27496265" y="2702575"/>
          <a:ext cx="10448945" cy="266652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1084473</xdr:colOff>
      <xdr:row>6</xdr:row>
      <xdr:rowOff>682816</xdr:rowOff>
    </xdr:from>
    <xdr:to>
      <xdr:col>30</xdr:col>
      <xdr:colOff>448236</xdr:colOff>
      <xdr:row>11</xdr:row>
      <xdr:rowOff>67236</xdr:rowOff>
    </xdr:to>
    <xdr:cxnSp macro="">
      <xdr:nvCxnSpPr>
        <xdr:cNvPr id="34" name="Straight Arrow Connector 33"/>
        <xdr:cNvCxnSpPr/>
      </xdr:nvCxnSpPr>
      <xdr:spPr>
        <a:xfrm flipH="1" flipV="1">
          <a:off x="28632380" y="2702575"/>
          <a:ext cx="10415058" cy="266652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1086970</xdr:colOff>
      <xdr:row>6</xdr:row>
      <xdr:rowOff>683559</xdr:rowOff>
    </xdr:from>
    <xdr:to>
      <xdr:col>31</xdr:col>
      <xdr:colOff>437029</xdr:colOff>
      <xdr:row>11</xdr:row>
      <xdr:rowOff>56030</xdr:rowOff>
    </xdr:to>
    <xdr:cxnSp macro="">
      <xdr:nvCxnSpPr>
        <xdr:cNvPr id="40" name="Straight Arrow Connector 39"/>
        <xdr:cNvCxnSpPr/>
      </xdr:nvCxnSpPr>
      <xdr:spPr>
        <a:xfrm flipH="1" flipV="1">
          <a:off x="29695588" y="2711824"/>
          <a:ext cx="10376647" cy="265579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regon.gov/das/Financial/Acctng/Documents/35.60.20.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www.oregon.gov/das/Financial/Acctng/Documents/35.60.20.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
  <sheetViews>
    <sheetView tabSelected="1" zoomScaleNormal="100" workbookViewId="0"/>
  </sheetViews>
  <sheetFormatPr defaultRowHeight="15" x14ac:dyDescent="0.25"/>
  <sheetData>
    <row r="1" spans="1:38" x14ac:dyDescent="0.25">
      <c r="AL1" t="s">
        <v>44</v>
      </c>
    </row>
    <row r="2" spans="1:38" ht="18.75" x14ac:dyDescent="0.3">
      <c r="A2" s="77" t="s">
        <v>70</v>
      </c>
      <c r="B2" s="77"/>
    </row>
    <row r="3" spans="1:38" ht="18.75" x14ac:dyDescent="0.3">
      <c r="A3" s="77"/>
      <c r="B3" s="77"/>
    </row>
    <row r="4" spans="1:38" ht="18.75" x14ac:dyDescent="0.3">
      <c r="A4" s="83" t="s">
        <v>71</v>
      </c>
      <c r="B4" s="94" t="s">
        <v>83</v>
      </c>
      <c r="C4" s="94"/>
      <c r="D4" s="94"/>
      <c r="E4" s="94"/>
      <c r="F4" s="94"/>
      <c r="G4" s="94"/>
      <c r="H4" s="94"/>
      <c r="I4" s="94"/>
      <c r="J4" s="94"/>
      <c r="K4" s="94"/>
      <c r="L4" s="94"/>
      <c r="M4" s="94"/>
      <c r="N4" s="94"/>
      <c r="O4" s="94"/>
      <c r="P4" s="94"/>
      <c r="Q4" s="94"/>
      <c r="R4" s="94"/>
      <c r="S4" s="94"/>
      <c r="T4" s="94"/>
      <c r="U4" s="94"/>
      <c r="V4" s="94"/>
      <c r="W4" s="94"/>
      <c r="X4" s="94"/>
    </row>
    <row r="5" spans="1:38" ht="18.75" x14ac:dyDescent="0.3">
      <c r="A5" s="77"/>
      <c r="B5" s="84"/>
      <c r="C5" s="93" t="s">
        <v>74</v>
      </c>
      <c r="D5" s="93"/>
      <c r="E5" s="93"/>
      <c r="F5" s="93"/>
      <c r="G5" s="93"/>
      <c r="H5" s="93"/>
      <c r="I5" s="93"/>
      <c r="J5" s="93"/>
      <c r="K5" s="93"/>
      <c r="L5" s="93"/>
      <c r="M5" s="93"/>
      <c r="N5" s="93"/>
      <c r="O5" s="93"/>
      <c r="P5" s="93"/>
      <c r="Q5" s="93"/>
      <c r="R5" s="93"/>
      <c r="S5" s="93"/>
      <c r="T5" s="93"/>
      <c r="U5" s="93"/>
      <c r="V5" s="93"/>
      <c r="W5" s="93"/>
      <c r="X5" s="93"/>
      <c r="Y5" s="93"/>
      <c r="Z5" s="93"/>
      <c r="AA5" s="93"/>
    </row>
    <row r="6" spans="1:38" ht="38.25" customHeight="1" x14ac:dyDescent="0.3">
      <c r="A6" s="77"/>
      <c r="B6" s="77">
        <v>1.1000000000000001</v>
      </c>
      <c r="C6" s="93" t="s">
        <v>79</v>
      </c>
      <c r="D6" s="93"/>
      <c r="E6" s="93"/>
      <c r="F6" s="93"/>
      <c r="G6" s="93"/>
      <c r="H6" s="93"/>
      <c r="I6" s="93"/>
      <c r="J6" s="93"/>
      <c r="K6" s="93"/>
      <c r="L6" s="93"/>
      <c r="M6" s="93"/>
      <c r="N6" s="93"/>
      <c r="O6" s="93"/>
      <c r="P6" s="93"/>
      <c r="Q6" s="93"/>
      <c r="R6" s="93"/>
      <c r="S6" s="93"/>
      <c r="T6" s="93"/>
      <c r="U6" s="93"/>
      <c r="V6" s="93"/>
      <c r="W6" s="93"/>
      <c r="X6" s="93"/>
    </row>
    <row r="7" spans="1:38" ht="18.75" x14ac:dyDescent="0.3">
      <c r="A7" s="77"/>
      <c r="B7" s="77">
        <v>1.2</v>
      </c>
      <c r="C7" s="93" t="s">
        <v>75</v>
      </c>
      <c r="D7" s="93"/>
      <c r="E7" s="93"/>
      <c r="F7" s="93"/>
      <c r="G7" s="93"/>
      <c r="H7" s="93"/>
      <c r="I7" s="93"/>
      <c r="J7" s="93"/>
      <c r="K7" s="93"/>
      <c r="L7" s="93"/>
      <c r="M7" s="93"/>
      <c r="N7" s="93"/>
      <c r="O7" s="93"/>
      <c r="P7" s="93"/>
      <c r="Q7" s="93"/>
      <c r="R7" s="93"/>
      <c r="S7" s="93"/>
      <c r="T7" s="93"/>
      <c r="U7" s="93"/>
      <c r="V7" s="93"/>
      <c r="W7" s="93"/>
      <c r="X7" s="93"/>
    </row>
    <row r="8" spans="1:38" ht="39" customHeight="1" x14ac:dyDescent="0.3">
      <c r="A8" s="77"/>
      <c r="B8" s="77">
        <v>1.3</v>
      </c>
      <c r="C8" s="93" t="s">
        <v>80</v>
      </c>
      <c r="D8" s="93"/>
      <c r="E8" s="93"/>
      <c r="F8" s="93"/>
      <c r="G8" s="93"/>
      <c r="H8" s="93"/>
      <c r="I8" s="93"/>
      <c r="J8" s="93"/>
      <c r="K8" s="93"/>
      <c r="L8" s="93"/>
      <c r="M8" s="93"/>
      <c r="N8" s="93"/>
      <c r="O8" s="93"/>
      <c r="P8" s="93"/>
      <c r="Q8" s="93"/>
      <c r="R8" s="93"/>
      <c r="S8" s="93"/>
      <c r="T8" s="93"/>
      <c r="U8" s="93"/>
      <c r="V8" s="93"/>
      <c r="W8" s="93"/>
      <c r="X8" s="93"/>
    </row>
    <row r="9" spans="1:38" ht="39" customHeight="1" x14ac:dyDescent="0.3">
      <c r="A9" s="77"/>
      <c r="B9" s="77">
        <v>1.4</v>
      </c>
      <c r="C9" s="93" t="s">
        <v>81</v>
      </c>
      <c r="D9" s="93"/>
      <c r="E9" s="93"/>
      <c r="F9" s="93"/>
      <c r="G9" s="93"/>
      <c r="H9" s="93"/>
      <c r="I9" s="93"/>
      <c r="J9" s="93"/>
      <c r="K9" s="93"/>
      <c r="L9" s="93"/>
      <c r="M9" s="93"/>
      <c r="N9" s="93"/>
      <c r="O9" s="93"/>
      <c r="P9" s="93"/>
      <c r="Q9" s="93"/>
      <c r="R9" s="93"/>
      <c r="S9" s="93"/>
      <c r="T9" s="93"/>
      <c r="U9" s="93"/>
      <c r="V9" s="93"/>
      <c r="W9" s="93"/>
      <c r="X9" s="93"/>
    </row>
    <row r="10" spans="1:38" ht="42" customHeight="1" x14ac:dyDescent="0.3">
      <c r="A10" s="77"/>
      <c r="B10" s="77">
        <v>1.5</v>
      </c>
      <c r="C10" s="93" t="s">
        <v>76</v>
      </c>
      <c r="D10" s="93"/>
      <c r="E10" s="93"/>
      <c r="F10" s="93"/>
      <c r="G10" s="93"/>
      <c r="H10" s="93"/>
      <c r="I10" s="93"/>
      <c r="J10" s="93"/>
      <c r="K10" s="93"/>
      <c r="L10" s="93"/>
      <c r="M10" s="93"/>
      <c r="N10" s="93"/>
      <c r="O10" s="93"/>
      <c r="P10" s="93"/>
      <c r="Q10" s="93"/>
      <c r="R10" s="93"/>
      <c r="S10" s="93"/>
      <c r="T10" s="93"/>
      <c r="U10" s="93"/>
      <c r="V10" s="93"/>
      <c r="W10" s="93"/>
      <c r="X10" s="93"/>
    </row>
    <row r="11" spans="1:38" ht="39.75" customHeight="1" x14ac:dyDescent="0.3">
      <c r="A11" s="77"/>
      <c r="B11" s="77">
        <v>1.6</v>
      </c>
      <c r="C11" s="93" t="s">
        <v>78</v>
      </c>
      <c r="D11" s="93"/>
      <c r="E11" s="93"/>
      <c r="F11" s="93"/>
      <c r="G11" s="93"/>
      <c r="H11" s="93"/>
      <c r="I11" s="93"/>
      <c r="J11" s="93"/>
      <c r="K11" s="93"/>
      <c r="L11" s="93"/>
      <c r="M11" s="93"/>
      <c r="N11" s="93"/>
      <c r="O11" s="93"/>
      <c r="P11" s="93"/>
      <c r="Q11" s="93"/>
      <c r="R11" s="93"/>
      <c r="S11" s="93"/>
      <c r="T11" s="93"/>
      <c r="U11" s="93"/>
      <c r="V11" s="93"/>
      <c r="W11" s="93"/>
      <c r="X11" s="93"/>
    </row>
    <row r="12" spans="1:38" ht="18.75" x14ac:dyDescent="0.3">
      <c r="A12" s="77"/>
      <c r="B12" s="77">
        <v>1.7</v>
      </c>
      <c r="C12" s="94" t="s">
        <v>82</v>
      </c>
      <c r="D12" s="94"/>
      <c r="E12" s="94"/>
      <c r="F12" s="94"/>
      <c r="G12" s="94"/>
      <c r="H12" s="94"/>
      <c r="I12" s="94"/>
      <c r="J12" s="94"/>
      <c r="K12" s="94"/>
      <c r="L12" s="94"/>
      <c r="M12" s="94"/>
      <c r="N12" s="94"/>
      <c r="O12" s="94"/>
      <c r="P12" s="94"/>
      <c r="Q12" s="94"/>
      <c r="R12" s="94"/>
      <c r="S12" s="94"/>
      <c r="T12" s="94"/>
      <c r="U12" s="94"/>
      <c r="V12" s="94"/>
      <c r="W12" s="94"/>
      <c r="X12" s="94"/>
    </row>
    <row r="13" spans="1:38" ht="18.75" x14ac:dyDescent="0.3">
      <c r="A13" s="77"/>
      <c r="B13" s="77"/>
    </row>
    <row r="14" spans="1:38" ht="18.75" x14ac:dyDescent="0.3">
      <c r="A14" s="83" t="s">
        <v>72</v>
      </c>
      <c r="B14" s="77" t="s">
        <v>65</v>
      </c>
    </row>
    <row r="15" spans="1:38" ht="18.75" x14ac:dyDescent="0.3">
      <c r="A15" s="77"/>
      <c r="B15" s="77"/>
    </row>
    <row r="16" spans="1:38" ht="18.75" x14ac:dyDescent="0.3">
      <c r="A16" s="83" t="s">
        <v>73</v>
      </c>
      <c r="B16" s="77" t="s">
        <v>66</v>
      </c>
    </row>
  </sheetData>
  <mergeCells count="9">
    <mergeCell ref="C10:X10"/>
    <mergeCell ref="C11:X11"/>
    <mergeCell ref="C12:X12"/>
    <mergeCell ref="B4:X4"/>
    <mergeCell ref="C5:AA5"/>
    <mergeCell ref="C6:X6"/>
    <mergeCell ref="C7:X7"/>
    <mergeCell ref="C8:X8"/>
    <mergeCell ref="C9:X9"/>
  </mergeCells>
  <pageMargins left="0.7" right="0.7" top="0.75" bottom="0.75" header="0.3" footer="0.3"/>
  <pageSetup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zoomScale="80" zoomScaleNormal="80" workbookViewId="0">
      <pane ySplit="10" topLeftCell="A11" activePane="bottomLeft" state="frozen"/>
      <selection pane="bottomLeft" activeCell="A11" sqref="A11"/>
    </sheetView>
  </sheetViews>
  <sheetFormatPr defaultRowHeight="15" x14ac:dyDescent="0.25"/>
  <cols>
    <col min="1" max="1" width="3.85546875" style="7" customWidth="1"/>
    <col min="2" max="2" width="39.5703125" style="30" customWidth="1"/>
    <col min="3" max="3" width="18.85546875" style="21" customWidth="1"/>
    <col min="4" max="7" width="16.85546875" style="21" customWidth="1"/>
    <col min="8" max="8" width="9.140625" style="21"/>
    <col min="9" max="9" width="12.85546875" style="21" customWidth="1"/>
    <col min="10" max="11" width="9.140625" style="21"/>
    <col min="12" max="12" width="46.140625" style="22" customWidth="1"/>
    <col min="13" max="13" width="9.140625" style="22"/>
    <col min="14" max="17" width="16.85546875" style="21" customWidth="1"/>
    <col min="18" max="16384" width="9.140625" style="21"/>
  </cols>
  <sheetData>
    <row r="1" spans="1:18" ht="29.25" customHeight="1" x14ac:dyDescent="0.35">
      <c r="B1" s="65" t="s">
        <v>45</v>
      </c>
      <c r="C1" s="64"/>
      <c r="D1" s="64"/>
      <c r="E1" s="64"/>
      <c r="F1" s="64"/>
      <c r="G1" s="64"/>
      <c r="H1" s="64"/>
      <c r="I1" s="64"/>
    </row>
    <row r="2" spans="1:18" s="89" customFormat="1" ht="15.75" x14ac:dyDescent="0.25">
      <c r="A2" s="87"/>
      <c r="B2" s="88"/>
      <c r="L2" s="90"/>
      <c r="M2" s="90"/>
    </row>
    <row r="3" spans="1:18" ht="15.75" x14ac:dyDescent="0.25">
      <c r="B3" s="23" t="s">
        <v>0</v>
      </c>
      <c r="C3" s="24" t="s">
        <v>23</v>
      </c>
    </row>
    <row r="4" spans="1:18" ht="15.75" x14ac:dyDescent="0.25">
      <c r="B4" s="24"/>
    </row>
    <row r="5" spans="1:18" ht="21" x14ac:dyDescent="0.35">
      <c r="A5" s="15"/>
      <c r="B5" s="20" t="s">
        <v>24</v>
      </c>
      <c r="C5" s="70"/>
      <c r="D5" s="70"/>
      <c r="E5" s="70"/>
      <c r="F5" s="70"/>
      <c r="G5" s="70"/>
      <c r="H5" s="70"/>
    </row>
    <row r="6" spans="1:18" ht="15.75" customHeight="1" x14ac:dyDescent="0.25">
      <c r="C6" s="95" t="s">
        <v>68</v>
      </c>
      <c r="D6" s="95"/>
      <c r="E6" s="95"/>
      <c r="F6" s="95"/>
      <c r="G6" s="95"/>
      <c r="H6" s="70"/>
      <c r="I6" s="33"/>
      <c r="R6" s="35"/>
    </row>
    <row r="7" spans="1:18" ht="89.25" customHeight="1" x14ac:dyDescent="0.25">
      <c r="C7" s="95"/>
      <c r="D7" s="95"/>
      <c r="E7" s="95"/>
      <c r="F7" s="95"/>
      <c r="G7" s="95"/>
      <c r="H7" s="70"/>
      <c r="R7" s="22"/>
    </row>
    <row r="8" spans="1:18" ht="50.25" customHeight="1" x14ac:dyDescent="0.35">
      <c r="A8" s="38"/>
      <c r="B8" s="20" t="s">
        <v>32</v>
      </c>
      <c r="F8" s="28" t="s">
        <v>33</v>
      </c>
      <c r="L8" s="20" t="s">
        <v>34</v>
      </c>
      <c r="P8" s="28" t="s">
        <v>33</v>
      </c>
    </row>
    <row r="9" spans="1:18" s="35" customFormat="1" ht="21" x14ac:dyDescent="0.35">
      <c r="A9" s="7"/>
      <c r="B9" s="7"/>
      <c r="L9" s="85"/>
      <c r="M9" s="62"/>
      <c r="P9" s="85"/>
    </row>
    <row r="10" spans="1:18" ht="66.75" customHeight="1" x14ac:dyDescent="0.25">
      <c r="A10" s="16"/>
      <c r="B10" s="96" t="s">
        <v>51</v>
      </c>
      <c r="C10" s="96"/>
      <c r="D10" s="40" t="s">
        <v>28</v>
      </c>
      <c r="E10" s="40" t="s">
        <v>29</v>
      </c>
      <c r="F10" s="40" t="s">
        <v>30</v>
      </c>
      <c r="G10" s="40" t="s">
        <v>31</v>
      </c>
      <c r="L10" s="32"/>
      <c r="N10" s="34" t="s">
        <v>40</v>
      </c>
      <c r="O10" s="34" t="s">
        <v>41</v>
      </c>
      <c r="P10" s="34" t="s">
        <v>42</v>
      </c>
      <c r="Q10" s="34" t="s">
        <v>43</v>
      </c>
    </row>
    <row r="11" spans="1:18" ht="57.75" customHeight="1" x14ac:dyDescent="0.25">
      <c r="A11" s="12"/>
      <c r="B11" s="99" t="s">
        <v>49</v>
      </c>
      <c r="C11" s="99"/>
      <c r="D11" s="44"/>
      <c r="E11" s="44"/>
      <c r="F11" s="44"/>
      <c r="G11" s="44"/>
      <c r="L11" s="99" t="s">
        <v>63</v>
      </c>
      <c r="M11" s="99"/>
      <c r="N11" s="37"/>
      <c r="O11" s="37"/>
      <c r="P11" s="37"/>
      <c r="Q11" s="37"/>
    </row>
    <row r="12" spans="1:18" ht="53.25" customHeight="1" x14ac:dyDescent="0.25">
      <c r="A12" s="12"/>
      <c r="B12" s="32"/>
      <c r="C12" s="66"/>
      <c r="D12" s="47"/>
      <c r="E12" s="47"/>
      <c r="F12" s="47"/>
      <c r="G12" s="47"/>
      <c r="L12" s="102" t="s">
        <v>84</v>
      </c>
      <c r="M12" s="102"/>
      <c r="N12" s="39"/>
      <c r="O12" s="39"/>
      <c r="P12" s="39"/>
      <c r="Q12" s="39"/>
    </row>
    <row r="13" spans="1:18" ht="60.75" customHeight="1" x14ac:dyDescent="0.25">
      <c r="A13" s="48"/>
      <c r="B13" s="99" t="s">
        <v>50</v>
      </c>
      <c r="C13" s="99"/>
      <c r="D13" s="44"/>
      <c r="E13" s="44"/>
      <c r="F13" s="44"/>
      <c r="G13" s="44"/>
      <c r="L13" s="99" t="s">
        <v>25</v>
      </c>
      <c r="M13" s="99"/>
      <c r="N13" s="19">
        <f>SUM(N11:N12)</f>
        <v>0</v>
      </c>
      <c r="O13" s="19">
        <f t="shared" ref="O13:Q13" si="0">SUM(O11:O12)</f>
        <v>0</v>
      </c>
      <c r="P13" s="19">
        <f t="shared" si="0"/>
        <v>0</v>
      </c>
      <c r="Q13" s="19">
        <f t="shared" si="0"/>
        <v>0</v>
      </c>
    </row>
    <row r="14" spans="1:18" ht="55.5" customHeight="1" x14ac:dyDescent="0.25">
      <c r="B14" s="32"/>
      <c r="C14" s="56" t="s">
        <v>52</v>
      </c>
      <c r="D14" s="51"/>
      <c r="E14" s="51"/>
      <c r="F14" s="51"/>
      <c r="G14" s="51"/>
      <c r="L14" s="97" t="s">
        <v>36</v>
      </c>
      <c r="M14" s="97"/>
      <c r="N14" s="43"/>
      <c r="O14" s="43"/>
      <c r="P14" s="43"/>
      <c r="Q14" s="43"/>
    </row>
    <row r="15" spans="1:18" ht="40.5" customHeight="1" x14ac:dyDescent="0.25">
      <c r="A15" s="12"/>
      <c r="B15" s="32"/>
      <c r="C15" s="56" t="s">
        <v>53</v>
      </c>
      <c r="D15" s="12">
        <f t="shared" ref="D15:E15" si="1">SUM(D13:D14)</f>
        <v>0</v>
      </c>
      <c r="E15" s="12">
        <f t="shared" si="1"/>
        <v>0</v>
      </c>
      <c r="F15" s="12">
        <f>SUM(F13:F14)</f>
        <v>0</v>
      </c>
      <c r="G15" s="12">
        <f>SUM(G13:G14)</f>
        <v>0</v>
      </c>
      <c r="L15" s="100" t="s">
        <v>37</v>
      </c>
      <c r="M15" s="100"/>
      <c r="N15" s="46">
        <f>N13*N14</f>
        <v>0</v>
      </c>
      <c r="O15" s="46">
        <f t="shared" ref="O15:Q15" si="2">O13*O14</f>
        <v>0</v>
      </c>
      <c r="P15" s="46">
        <f t="shared" si="2"/>
        <v>0</v>
      </c>
      <c r="Q15" s="46">
        <f t="shared" si="2"/>
        <v>0</v>
      </c>
    </row>
    <row r="16" spans="1:18" ht="40.5" customHeight="1" x14ac:dyDescent="0.25">
      <c r="A16" s="12"/>
      <c r="B16" s="97" t="s">
        <v>54</v>
      </c>
      <c r="C16" s="99"/>
      <c r="D16" s="17" t="e">
        <f t="shared" ref="D16:E16" si="3">D11/D15</f>
        <v>#DIV/0!</v>
      </c>
      <c r="E16" s="17" t="e">
        <f t="shared" si="3"/>
        <v>#DIV/0!</v>
      </c>
      <c r="F16" s="17" t="e">
        <f>F11/F15</f>
        <v>#DIV/0!</v>
      </c>
      <c r="G16" s="17" t="e">
        <f>G11/G15</f>
        <v>#DIV/0!</v>
      </c>
      <c r="L16" s="67"/>
      <c r="M16" s="67"/>
      <c r="N16" s="46"/>
      <c r="O16" s="46"/>
      <c r="P16" s="46"/>
      <c r="Q16" s="46"/>
    </row>
    <row r="17" spans="1:17" ht="43.5" customHeight="1" x14ac:dyDescent="0.25">
      <c r="B17" s="99" t="s">
        <v>55</v>
      </c>
      <c r="C17" s="99"/>
      <c r="D17" s="55"/>
      <c r="E17" s="55"/>
      <c r="F17" s="55"/>
      <c r="G17" s="55"/>
      <c r="L17" s="97" t="s">
        <v>38</v>
      </c>
      <c r="M17" s="97"/>
      <c r="N17" s="43"/>
      <c r="O17" s="43"/>
      <c r="P17" s="43"/>
      <c r="Q17" s="43"/>
    </row>
    <row r="18" spans="1:17" ht="53.25" customHeight="1" x14ac:dyDescent="0.25">
      <c r="A18" s="12"/>
      <c r="B18" s="99" t="s">
        <v>26</v>
      </c>
      <c r="C18" s="99"/>
      <c r="D18" s="18" t="e">
        <f>D16*(1 +D17)</f>
        <v>#DIV/0!</v>
      </c>
      <c r="E18" s="18" t="e">
        <f t="shared" ref="E18:G18" si="4">E16*(1 +E17)</f>
        <v>#DIV/0!</v>
      </c>
      <c r="F18" s="18" t="e">
        <f t="shared" si="4"/>
        <v>#DIV/0!</v>
      </c>
      <c r="G18" s="18" t="e">
        <f t="shared" si="4"/>
        <v>#DIV/0!</v>
      </c>
      <c r="L18" s="101" t="s">
        <v>39</v>
      </c>
      <c r="M18" s="101"/>
      <c r="N18" s="53">
        <f>N15*N17</f>
        <v>0</v>
      </c>
      <c r="O18" s="53">
        <f>O15*O17</f>
        <v>0</v>
      </c>
      <c r="P18" s="53">
        <f>P15*P17</f>
        <v>0</v>
      </c>
      <c r="Q18" s="53">
        <f>Q15*Q17</f>
        <v>0</v>
      </c>
    </row>
    <row r="19" spans="1:17" ht="60" customHeight="1" x14ac:dyDescent="0.25">
      <c r="A19" s="12"/>
      <c r="B19" s="32"/>
      <c r="C19" s="22"/>
      <c r="L19" s="32"/>
      <c r="Q19" s="25"/>
    </row>
    <row r="20" spans="1:17" ht="42.75" customHeight="1" x14ac:dyDescent="0.25">
      <c r="B20" s="97" t="s">
        <v>69</v>
      </c>
      <c r="C20" s="97"/>
      <c r="D20" s="47">
        <f>D11</f>
        <v>0</v>
      </c>
      <c r="E20" s="47">
        <f t="shared" ref="E20:G20" si="5">E11</f>
        <v>0</v>
      </c>
      <c r="F20" s="47">
        <f t="shared" si="5"/>
        <v>0</v>
      </c>
      <c r="G20" s="47">
        <f t="shared" si="5"/>
        <v>0</v>
      </c>
    </row>
    <row r="21" spans="1:17" ht="51.75" customHeight="1" x14ac:dyDescent="0.25">
      <c r="B21" s="97" t="s">
        <v>56</v>
      </c>
      <c r="C21" s="97"/>
      <c r="D21" s="51"/>
      <c r="E21" s="51"/>
      <c r="F21" s="51"/>
      <c r="G21" s="51"/>
    </row>
    <row r="22" spans="1:17" ht="38.25" customHeight="1" x14ac:dyDescent="0.25">
      <c r="B22" s="97" t="s">
        <v>27</v>
      </c>
      <c r="C22" s="97"/>
      <c r="D22" s="18" t="e">
        <f>D21/D20</f>
        <v>#DIV/0!</v>
      </c>
      <c r="E22" s="18" t="e">
        <f t="shared" ref="E22:G22" si="6">E21/E20</f>
        <v>#DIV/0!</v>
      </c>
      <c r="F22" s="18" t="e">
        <f t="shared" si="6"/>
        <v>#DIV/0!</v>
      </c>
      <c r="G22" s="18" t="e">
        <f t="shared" si="6"/>
        <v>#DIV/0!</v>
      </c>
    </row>
    <row r="23" spans="1:17" s="35" customFormat="1" x14ac:dyDescent="0.25">
      <c r="A23" s="7"/>
      <c r="B23" s="30"/>
      <c r="C23" s="21"/>
      <c r="D23" s="21"/>
      <c r="E23" s="21"/>
      <c r="F23" s="21"/>
      <c r="G23" s="21"/>
      <c r="H23" s="21"/>
      <c r="I23" s="21"/>
      <c r="L23" s="22"/>
      <c r="M23" s="22"/>
      <c r="N23" s="21"/>
      <c r="O23" s="21"/>
      <c r="P23" s="21"/>
      <c r="Q23" s="21"/>
    </row>
    <row r="24" spans="1:17" ht="98.25" customHeight="1" x14ac:dyDescent="0.25">
      <c r="B24" s="98" t="s">
        <v>85</v>
      </c>
      <c r="C24" s="98"/>
      <c r="D24" s="51"/>
      <c r="E24" s="51"/>
      <c r="F24" s="51"/>
      <c r="G24" s="51"/>
    </row>
    <row r="25" spans="1:17" ht="48" customHeight="1" x14ac:dyDescent="0.35">
      <c r="B25" s="20" t="s">
        <v>46</v>
      </c>
      <c r="C25" s="35"/>
      <c r="D25" s="35"/>
      <c r="E25" s="35"/>
      <c r="F25" s="35"/>
      <c r="G25" s="35"/>
    </row>
    <row r="26" spans="1:17" x14ac:dyDescent="0.25">
      <c r="H26" s="35"/>
      <c r="I26" s="35"/>
    </row>
    <row r="28" spans="1:17" x14ac:dyDescent="0.25">
      <c r="L28" s="62"/>
      <c r="M28" s="62"/>
      <c r="N28" s="35"/>
      <c r="O28" s="35"/>
      <c r="P28" s="35"/>
      <c r="Q28" s="35"/>
    </row>
  </sheetData>
  <mergeCells count="18">
    <mergeCell ref="L17:M17"/>
    <mergeCell ref="B24:C24"/>
    <mergeCell ref="L14:M14"/>
    <mergeCell ref="B11:C11"/>
    <mergeCell ref="L15:M15"/>
    <mergeCell ref="B13:C13"/>
    <mergeCell ref="B18:C18"/>
    <mergeCell ref="L18:M18"/>
    <mergeCell ref="B16:C16"/>
    <mergeCell ref="B17:C17"/>
    <mergeCell ref="L11:M11"/>
    <mergeCell ref="L12:M12"/>
    <mergeCell ref="L13:M13"/>
    <mergeCell ref="C6:G7"/>
    <mergeCell ref="B10:C10"/>
    <mergeCell ref="B20:C20"/>
    <mergeCell ref="B21:C21"/>
    <mergeCell ref="B22:C22"/>
  </mergeCells>
  <hyperlinks>
    <hyperlink ref="B3" r:id="rId1"/>
  </hyperlinks>
  <pageMargins left="0.7" right="0.7" top="0.75" bottom="0.75" header="0.3" footer="0.3"/>
  <pageSetup scale="69" orientation="landscape" horizontalDpi="1200" verticalDpi="1200" r:id="rId2"/>
  <rowBreaks count="1" manualBreakCount="1">
    <brk id="18"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28"/>
  <sheetViews>
    <sheetView zoomScale="80" zoomScaleNormal="80" workbookViewId="0"/>
  </sheetViews>
  <sheetFormatPr defaultRowHeight="15" x14ac:dyDescent="0.25"/>
  <cols>
    <col min="1" max="1" width="3.85546875" style="7" customWidth="1"/>
    <col min="2" max="2" width="39.5703125" style="30" customWidth="1"/>
    <col min="3" max="7" width="16.85546875" style="21" customWidth="1"/>
    <col min="8" max="8" width="9.140625" style="21"/>
    <col min="9" max="9" width="12.85546875" style="21" customWidth="1"/>
    <col min="10" max="10" width="55" style="21" customWidth="1"/>
    <col min="11" max="16" width="16.85546875" style="21" customWidth="1"/>
    <col min="17" max="18" width="9.140625" style="21"/>
    <col min="19" max="19" width="46.140625" style="22" customWidth="1"/>
    <col min="20" max="20" width="9.140625" style="22"/>
    <col min="21" max="24" width="16.85546875" style="21" customWidth="1"/>
    <col min="25" max="26" width="9.140625" style="21"/>
    <col min="27" max="27" width="63.140625" style="21" bestFit="1" customWidth="1"/>
    <col min="28" max="32" width="16.85546875" style="21" customWidth="1"/>
    <col min="33" max="16384" width="9.140625" style="21"/>
  </cols>
  <sheetData>
    <row r="1" spans="1:32" ht="29.25" customHeight="1" x14ac:dyDescent="0.35">
      <c r="B1" s="63" t="s">
        <v>47</v>
      </c>
      <c r="C1" s="64"/>
      <c r="D1" s="64"/>
      <c r="E1" s="64"/>
      <c r="F1" s="64"/>
      <c r="G1" s="64"/>
      <c r="H1" s="64"/>
      <c r="I1" s="64"/>
      <c r="J1" s="64"/>
      <c r="K1" s="64"/>
      <c r="L1" s="64"/>
      <c r="M1" s="64"/>
      <c r="N1" s="64"/>
    </row>
    <row r="2" spans="1:32" ht="15.75" x14ac:dyDescent="0.25">
      <c r="B2" s="23" t="s">
        <v>0</v>
      </c>
      <c r="C2" s="24" t="s">
        <v>23</v>
      </c>
    </row>
    <row r="3" spans="1:32" ht="15.75" x14ac:dyDescent="0.25">
      <c r="B3" s="24"/>
      <c r="C3" s="24"/>
    </row>
    <row r="4" spans="1:32" ht="15.75" x14ac:dyDescent="0.25">
      <c r="B4" s="24"/>
    </row>
    <row r="5" spans="1:32" ht="21.75" thickBot="1" x14ac:dyDescent="0.4">
      <c r="A5" s="15"/>
      <c r="B5" s="20" t="s">
        <v>24</v>
      </c>
      <c r="C5" s="70"/>
      <c r="D5" s="70"/>
      <c r="E5" s="70"/>
      <c r="F5" s="70"/>
      <c r="G5" s="70"/>
      <c r="H5" s="70"/>
      <c r="J5" s="71" t="s">
        <v>57</v>
      </c>
      <c r="K5" s="30"/>
      <c r="L5" s="30"/>
      <c r="M5" s="30"/>
      <c r="N5" s="30"/>
      <c r="S5" s="20" t="s">
        <v>34</v>
      </c>
      <c r="W5" s="28" t="s">
        <v>33</v>
      </c>
      <c r="AA5" s="71" t="s">
        <v>64</v>
      </c>
    </row>
    <row r="6" spans="1:32" ht="60.75" customHeight="1" x14ac:dyDescent="0.3">
      <c r="C6" s="109" t="s">
        <v>67</v>
      </c>
      <c r="D6" s="109"/>
      <c r="E6" s="109"/>
      <c r="F6" s="109"/>
      <c r="G6" s="109"/>
      <c r="H6" s="70"/>
      <c r="I6" s="33"/>
      <c r="J6" s="26" t="s">
        <v>1</v>
      </c>
      <c r="K6" s="27"/>
      <c r="L6" s="27"/>
      <c r="M6" s="27"/>
      <c r="N6" s="27"/>
      <c r="O6" s="27" t="s">
        <v>2</v>
      </c>
      <c r="P6" s="8">
        <v>2019</v>
      </c>
      <c r="S6" s="32"/>
      <c r="U6" s="34" t="s">
        <v>40</v>
      </c>
      <c r="V6" s="34" t="s">
        <v>41</v>
      </c>
      <c r="W6" s="34" t="s">
        <v>42</v>
      </c>
      <c r="X6" s="34" t="s">
        <v>43</v>
      </c>
      <c r="Y6" s="35"/>
      <c r="AA6" s="26" t="s">
        <v>1</v>
      </c>
      <c r="AB6" s="27"/>
      <c r="AC6" s="27"/>
      <c r="AD6" s="27"/>
      <c r="AE6" s="27" t="s">
        <v>2</v>
      </c>
      <c r="AF6" s="8">
        <v>2019</v>
      </c>
    </row>
    <row r="7" spans="1:32" ht="58.5" customHeight="1" x14ac:dyDescent="0.3">
      <c r="C7" s="109"/>
      <c r="D7" s="109"/>
      <c r="E7" s="109"/>
      <c r="F7" s="109"/>
      <c r="G7" s="109"/>
      <c r="H7" s="70"/>
      <c r="J7" s="29" t="s">
        <v>3</v>
      </c>
      <c r="K7" s="30"/>
      <c r="L7" s="30"/>
      <c r="M7" s="30"/>
      <c r="N7" s="30"/>
      <c r="O7" s="31" t="s">
        <v>4</v>
      </c>
      <c r="P7" s="9" t="s">
        <v>22</v>
      </c>
      <c r="S7" s="99" t="s">
        <v>63</v>
      </c>
      <c r="T7" s="99"/>
      <c r="U7" s="37">
        <v>2869041</v>
      </c>
      <c r="V7" s="37">
        <v>5157257</v>
      </c>
      <c r="W7" s="37">
        <v>3617487</v>
      </c>
      <c r="X7" s="37">
        <v>2810317</v>
      </c>
      <c r="Y7" s="22"/>
      <c r="AA7" s="29" t="s">
        <v>3</v>
      </c>
      <c r="AB7" s="30"/>
      <c r="AC7" s="30"/>
      <c r="AD7" s="30"/>
      <c r="AE7" s="31" t="s">
        <v>4</v>
      </c>
      <c r="AF7" s="9" t="s">
        <v>22</v>
      </c>
    </row>
    <row r="8" spans="1:32" ht="50.25" customHeight="1" x14ac:dyDescent="0.35">
      <c r="A8" s="38"/>
      <c r="B8" s="20" t="s">
        <v>32</v>
      </c>
      <c r="F8" s="28" t="s">
        <v>33</v>
      </c>
      <c r="J8" s="29" t="s">
        <v>5</v>
      </c>
      <c r="K8" s="68"/>
      <c r="L8" s="68"/>
      <c r="M8" s="68"/>
      <c r="N8" s="68"/>
      <c r="O8" s="68"/>
      <c r="P8" s="69"/>
      <c r="S8" s="102" t="s">
        <v>84</v>
      </c>
      <c r="T8" s="102"/>
      <c r="U8" s="39">
        <v>1549099.8900000001</v>
      </c>
      <c r="V8" s="39">
        <v>2320765.65</v>
      </c>
      <c r="W8" s="39">
        <v>2532240.9</v>
      </c>
      <c r="X8" s="39">
        <v>1096023.6300000001</v>
      </c>
      <c r="AA8" s="29" t="s">
        <v>58</v>
      </c>
      <c r="AB8" s="68"/>
      <c r="AC8" s="68"/>
      <c r="AD8" s="68"/>
      <c r="AE8" s="68"/>
      <c r="AF8" s="69"/>
    </row>
    <row r="9" spans="1:32" ht="40.5" customHeight="1" x14ac:dyDescent="0.25">
      <c r="J9" s="106" t="s">
        <v>48</v>
      </c>
      <c r="K9" s="107"/>
      <c r="L9" s="107"/>
      <c r="M9" s="107"/>
      <c r="N9" s="107"/>
      <c r="O9" s="107"/>
      <c r="P9" s="108"/>
      <c r="S9" s="99" t="s">
        <v>25</v>
      </c>
      <c r="T9" s="99"/>
      <c r="U9" s="19">
        <f>SUM(U7:U8)</f>
        <v>4418140.8900000006</v>
      </c>
      <c r="V9" s="19">
        <f t="shared" ref="V9:X9" si="0">SUM(V7:V8)</f>
        <v>7478022.6500000004</v>
      </c>
      <c r="W9" s="19">
        <f t="shared" si="0"/>
        <v>6149727.9000000004</v>
      </c>
      <c r="X9" s="19">
        <f t="shared" si="0"/>
        <v>3906340.63</v>
      </c>
      <c r="AA9" s="103" t="s">
        <v>59</v>
      </c>
      <c r="AB9" s="104"/>
      <c r="AC9" s="104"/>
      <c r="AD9" s="104"/>
      <c r="AE9" s="104"/>
      <c r="AF9" s="105"/>
    </row>
    <row r="10" spans="1:32" ht="66.75" customHeight="1" x14ac:dyDescent="0.25">
      <c r="A10" s="16"/>
      <c r="B10" s="96" t="s">
        <v>51</v>
      </c>
      <c r="C10" s="96"/>
      <c r="D10" s="40" t="s">
        <v>28</v>
      </c>
      <c r="E10" s="40" t="s">
        <v>29</v>
      </c>
      <c r="F10" s="40" t="s">
        <v>30</v>
      </c>
      <c r="G10" s="40" t="s">
        <v>31</v>
      </c>
      <c r="J10" s="41" t="s">
        <v>6</v>
      </c>
      <c r="K10" s="42" t="s">
        <v>7</v>
      </c>
      <c r="L10" s="42" t="s">
        <v>8</v>
      </c>
      <c r="M10" s="42" t="s">
        <v>9</v>
      </c>
      <c r="N10" s="42" t="s">
        <v>10</v>
      </c>
      <c r="O10" s="42" t="s">
        <v>11</v>
      </c>
      <c r="P10" s="11" t="s">
        <v>12</v>
      </c>
      <c r="S10" s="97" t="s">
        <v>77</v>
      </c>
      <c r="T10" s="97"/>
      <c r="U10" s="43">
        <v>0.61329999999999996</v>
      </c>
      <c r="V10" s="43">
        <v>0.59830000000000005</v>
      </c>
      <c r="W10" s="43">
        <v>0.61329999999999996</v>
      </c>
      <c r="X10" s="43">
        <v>0.62609999999999999</v>
      </c>
      <c r="AA10" s="72" t="s">
        <v>6</v>
      </c>
      <c r="AB10" s="42" t="s">
        <v>7</v>
      </c>
      <c r="AC10" s="42" t="s">
        <v>8</v>
      </c>
      <c r="AD10" s="42" t="s">
        <v>9</v>
      </c>
      <c r="AE10" s="42" t="s">
        <v>10</v>
      </c>
      <c r="AF10" s="73" t="s">
        <v>11</v>
      </c>
    </row>
    <row r="11" spans="1:32" ht="41.25" customHeight="1" x14ac:dyDescent="0.25">
      <c r="A11" s="12"/>
      <c r="B11" s="99" t="s">
        <v>49</v>
      </c>
      <c r="C11" s="99"/>
      <c r="D11" s="44">
        <v>2850000</v>
      </c>
      <c r="E11" s="44">
        <v>3000000</v>
      </c>
      <c r="F11" s="44">
        <v>3125000</v>
      </c>
      <c r="G11" s="44">
        <v>3125000</v>
      </c>
      <c r="J11" s="79" t="s">
        <v>13</v>
      </c>
      <c r="K11" s="12">
        <v>3250750</v>
      </c>
      <c r="L11" s="45">
        <v>3125000</v>
      </c>
      <c r="M11" s="45">
        <v>4810500</v>
      </c>
      <c r="N11" s="45">
        <v>3650900</v>
      </c>
      <c r="O11" s="45">
        <v>3250750</v>
      </c>
      <c r="P11" s="13">
        <v>14837150</v>
      </c>
      <c r="S11" s="100" t="s">
        <v>37</v>
      </c>
      <c r="T11" s="100"/>
      <c r="U11" s="46">
        <f>U9*U10</f>
        <v>2709645.8078370001</v>
      </c>
      <c r="V11" s="46">
        <f t="shared" ref="V11:X11" si="1">V9*V10</f>
        <v>4474100.9514950011</v>
      </c>
      <c r="W11" s="46">
        <f t="shared" si="1"/>
        <v>3771628.1210699999</v>
      </c>
      <c r="X11" s="46">
        <f t="shared" si="1"/>
        <v>2445759.8684429997</v>
      </c>
      <c r="AA11" s="74" t="s">
        <v>60</v>
      </c>
      <c r="AB11" s="32"/>
      <c r="AC11" s="30"/>
      <c r="AD11" s="30"/>
      <c r="AE11" s="30"/>
      <c r="AF11" s="75"/>
    </row>
    <row r="12" spans="1:32" x14ac:dyDescent="0.25">
      <c r="A12" s="12"/>
      <c r="B12" s="32"/>
      <c r="C12" s="66"/>
      <c r="D12" s="47"/>
      <c r="E12" s="47"/>
      <c r="F12" s="47"/>
      <c r="G12" s="47"/>
      <c r="J12" s="79" t="s">
        <v>14</v>
      </c>
      <c r="K12" s="12">
        <v>515750</v>
      </c>
      <c r="L12" s="45">
        <v>475500</v>
      </c>
      <c r="M12" s="45">
        <v>550350</v>
      </c>
      <c r="N12" s="45">
        <v>410300</v>
      </c>
      <c r="O12" s="45">
        <v>515750</v>
      </c>
      <c r="P12" s="13">
        <v>1951900</v>
      </c>
      <c r="S12" s="86"/>
      <c r="T12" s="86"/>
      <c r="U12" s="46"/>
      <c r="V12" s="46"/>
      <c r="W12" s="46"/>
      <c r="X12" s="46"/>
      <c r="AA12" s="36" t="s">
        <v>61</v>
      </c>
      <c r="AB12" s="12">
        <v>2810317</v>
      </c>
      <c r="AC12" s="45">
        <v>2869041</v>
      </c>
      <c r="AD12" s="45">
        <v>5157257</v>
      </c>
      <c r="AE12" s="45">
        <v>3617487</v>
      </c>
      <c r="AF12" s="91">
        <v>2810317</v>
      </c>
    </row>
    <row r="13" spans="1:32" ht="57" customHeight="1" thickBot="1" x14ac:dyDescent="0.3">
      <c r="A13" s="48"/>
      <c r="B13" s="99" t="s">
        <v>50</v>
      </c>
      <c r="C13" s="99"/>
      <c r="D13" s="44">
        <v>1935556.5459999999</v>
      </c>
      <c r="E13" s="44">
        <v>1975057.7</v>
      </c>
      <c r="F13" s="44">
        <v>2015365</v>
      </c>
      <c r="G13" s="44">
        <v>2095979.6</v>
      </c>
      <c r="J13" s="79" t="s">
        <v>15</v>
      </c>
      <c r="K13" s="49">
        <f t="shared" ref="K13:P13" si="2">+K12/K11</f>
        <v>0.15865569483965239</v>
      </c>
      <c r="L13" s="49">
        <f t="shared" si="2"/>
        <v>0.15215999999999999</v>
      </c>
      <c r="M13" s="49">
        <f t="shared" si="2"/>
        <v>0.11440598690364827</v>
      </c>
      <c r="N13" s="49">
        <f t="shared" si="2"/>
        <v>0.1123832479662549</v>
      </c>
      <c r="O13" s="49">
        <f t="shared" si="2"/>
        <v>0.15865569483965239</v>
      </c>
      <c r="P13" s="50">
        <f t="shared" si="2"/>
        <v>0.13155491452199378</v>
      </c>
      <c r="S13" s="86"/>
      <c r="T13" s="86"/>
      <c r="U13" s="46"/>
      <c r="V13" s="46"/>
      <c r="W13" s="46"/>
      <c r="X13" s="46"/>
      <c r="AA13" s="76" t="s">
        <v>62</v>
      </c>
      <c r="AB13" s="3">
        <v>1873439</v>
      </c>
      <c r="AC13" s="54">
        <v>1912469</v>
      </c>
      <c r="AD13" s="54">
        <v>3437930</v>
      </c>
      <c r="AE13" s="54">
        <v>2411374</v>
      </c>
      <c r="AF13" s="92">
        <v>1873439</v>
      </c>
    </row>
    <row r="14" spans="1:32" ht="33" customHeight="1" thickBot="1" x14ac:dyDescent="0.3">
      <c r="B14" s="32"/>
      <c r="C14" s="56" t="s">
        <v>52</v>
      </c>
      <c r="D14" s="51">
        <v>3065908.3909999998</v>
      </c>
      <c r="E14" s="51">
        <v>3160730.3</v>
      </c>
      <c r="F14" s="51">
        <v>3225235</v>
      </c>
      <c r="G14" s="51">
        <v>3354244.4</v>
      </c>
      <c r="J14" s="80"/>
      <c r="K14" s="30"/>
      <c r="L14" s="30"/>
      <c r="M14" s="30"/>
      <c r="N14" s="30"/>
      <c r="O14" s="30"/>
      <c r="P14" s="10"/>
      <c r="S14" s="97" t="s">
        <v>38</v>
      </c>
      <c r="T14" s="97"/>
      <c r="U14" s="43">
        <v>0.14052631578947369</v>
      </c>
      <c r="V14" s="43">
        <v>0.14052631578947369</v>
      </c>
      <c r="W14" s="43">
        <v>0.16678333333333334</v>
      </c>
      <c r="X14" s="43">
        <v>9.1296000000000002E-2</v>
      </c>
    </row>
    <row r="15" spans="1:32" ht="63" customHeight="1" x14ac:dyDescent="0.25">
      <c r="A15" s="12"/>
      <c r="B15" s="32"/>
      <c r="C15" s="56" t="s">
        <v>53</v>
      </c>
      <c r="D15" s="12">
        <f t="shared" ref="D15:E15" si="3">SUM(D13:D14)</f>
        <v>5001464.9369999999</v>
      </c>
      <c r="E15" s="12">
        <f t="shared" si="3"/>
        <v>5135788</v>
      </c>
      <c r="F15" s="12">
        <f>SUM(F13:F14)</f>
        <v>5240600</v>
      </c>
      <c r="G15" s="12">
        <f>SUM(G13:G14)</f>
        <v>5450224</v>
      </c>
      <c r="J15" s="81" t="s">
        <v>16</v>
      </c>
      <c r="K15" s="1">
        <v>2445759.8684429997</v>
      </c>
      <c r="L15" s="52">
        <v>2709645</v>
      </c>
      <c r="M15" s="52">
        <v>4474100</v>
      </c>
      <c r="N15" s="52">
        <v>3771628</v>
      </c>
      <c r="O15" s="52">
        <v>2445759</v>
      </c>
      <c r="P15" s="2"/>
      <c r="S15" s="101" t="s">
        <v>39</v>
      </c>
      <c r="T15" s="101"/>
      <c r="U15" s="53">
        <f>U11*U14</f>
        <v>380776.54246972583</v>
      </c>
      <c r="V15" s="53">
        <f>V11*V14</f>
        <v>628728.9231837712</v>
      </c>
      <c r="W15" s="53">
        <f>W11*W14</f>
        <v>629044.71012579149</v>
      </c>
      <c r="X15" s="53">
        <f>X11*X14</f>
        <v>223288.09294937211</v>
      </c>
      <c r="AC15" s="25"/>
      <c r="AD15" s="25"/>
      <c r="AE15" s="25"/>
      <c r="AF15" s="25"/>
    </row>
    <row r="16" spans="1:32" ht="47.25" customHeight="1" thickBot="1" x14ac:dyDescent="0.3">
      <c r="A16" s="12"/>
      <c r="B16" s="97" t="s">
        <v>54</v>
      </c>
      <c r="C16" s="99"/>
      <c r="D16" s="17">
        <f t="shared" ref="D16:E16" si="4">D11/D15</f>
        <v>0.56983304609738983</v>
      </c>
      <c r="E16" s="17">
        <f t="shared" si="4"/>
        <v>0.58413626107619709</v>
      </c>
      <c r="F16" s="17">
        <f>F11/F15</f>
        <v>0.59630576651528455</v>
      </c>
      <c r="G16" s="17">
        <f>G11/G15</f>
        <v>0.57337092934161971</v>
      </c>
      <c r="J16" s="82" t="s">
        <v>17</v>
      </c>
      <c r="K16" s="3">
        <v>267725</v>
      </c>
      <c r="L16" s="54">
        <v>380776</v>
      </c>
      <c r="M16" s="54">
        <v>628728</v>
      </c>
      <c r="N16" s="54">
        <v>629044</v>
      </c>
      <c r="O16" s="54">
        <v>223288</v>
      </c>
      <c r="P16" s="4"/>
      <c r="S16" s="32"/>
      <c r="X16" s="25"/>
    </row>
    <row r="17" spans="1:32" ht="58.5" customHeight="1" x14ac:dyDescent="0.25">
      <c r="B17" s="99" t="s">
        <v>55</v>
      </c>
      <c r="C17" s="99"/>
      <c r="D17" s="55">
        <v>0.05</v>
      </c>
      <c r="E17" s="55">
        <v>0.05</v>
      </c>
      <c r="F17" s="55">
        <v>0.05</v>
      </c>
      <c r="G17" s="55">
        <v>0.05</v>
      </c>
      <c r="J17" s="78"/>
      <c r="K17" s="30"/>
      <c r="L17" s="7"/>
      <c r="M17" s="7"/>
      <c r="N17" s="7"/>
      <c r="O17" s="7"/>
      <c r="P17" s="10"/>
    </row>
    <row r="18" spans="1:32" ht="38.25" customHeight="1" x14ac:dyDescent="0.25">
      <c r="A18" s="12"/>
      <c r="B18" s="99" t="s">
        <v>26</v>
      </c>
      <c r="C18" s="99"/>
      <c r="D18" s="18">
        <f>D16*(1 +D17)</f>
        <v>0.59832469840225933</v>
      </c>
      <c r="E18" s="18">
        <f t="shared" ref="E18:G18" si="5">E16*(1 +E17)</f>
        <v>0.61334307413000699</v>
      </c>
      <c r="F18" s="18">
        <f t="shared" si="5"/>
        <v>0.62612105484104885</v>
      </c>
      <c r="G18" s="18">
        <f t="shared" si="5"/>
        <v>0.60203947580870076</v>
      </c>
      <c r="J18" s="78" t="s">
        <v>18</v>
      </c>
      <c r="K18" s="14">
        <f>IF($P$7="March 31",N18,IF($P$7="June 30",O18,(IF($P$7="September 30",L18,(IF($P$7="December 31",M18,0))))))</f>
        <v>804991</v>
      </c>
      <c r="L18" s="12">
        <f t="shared" ref="L18:O19" si="6">+L11-L15</f>
        <v>415355</v>
      </c>
      <c r="M18" s="12">
        <f t="shared" si="6"/>
        <v>336400</v>
      </c>
      <c r="N18" s="12">
        <f t="shared" si="6"/>
        <v>-120728</v>
      </c>
      <c r="O18" s="12">
        <f t="shared" si="6"/>
        <v>804991</v>
      </c>
      <c r="P18" s="13"/>
    </row>
    <row r="19" spans="1:32" ht="40.5" customHeight="1" x14ac:dyDescent="0.25">
      <c r="A19" s="12"/>
      <c r="B19" s="32"/>
      <c r="C19" s="22"/>
      <c r="J19" s="78" t="s">
        <v>19</v>
      </c>
      <c r="K19" s="14">
        <f>IF($P$7="March 31",N19,IF($P$7="June 30",O19,(IF($P$7="September 30",L19,(IF($P$7="December 31",M19,0))))))</f>
        <v>292462</v>
      </c>
      <c r="L19" s="12">
        <f t="shared" si="6"/>
        <v>94724</v>
      </c>
      <c r="M19" s="12">
        <f t="shared" si="6"/>
        <v>-78378</v>
      </c>
      <c r="N19" s="12">
        <f t="shared" si="6"/>
        <v>-218744</v>
      </c>
      <c r="O19" s="12">
        <f t="shared" si="6"/>
        <v>292462</v>
      </c>
      <c r="P19" s="13"/>
    </row>
    <row r="20" spans="1:32" ht="15.75" thickBot="1" x14ac:dyDescent="0.3">
      <c r="B20" s="32"/>
      <c r="C20" s="22"/>
      <c r="J20" s="78"/>
      <c r="K20" s="30"/>
      <c r="L20" s="7"/>
      <c r="M20" s="7"/>
      <c r="N20" s="7"/>
      <c r="O20" s="7"/>
      <c r="P20" s="10"/>
    </row>
    <row r="21" spans="1:32" ht="25.5" customHeight="1" x14ac:dyDescent="0.25">
      <c r="B21" s="97" t="s">
        <v>69</v>
      </c>
      <c r="C21" s="97"/>
      <c r="D21" s="47">
        <f>D11</f>
        <v>2850000</v>
      </c>
      <c r="E21" s="47">
        <f t="shared" ref="E21:G21" si="7">E11</f>
        <v>3000000</v>
      </c>
      <c r="F21" s="47">
        <f t="shared" si="7"/>
        <v>3125000</v>
      </c>
      <c r="G21" s="47">
        <f t="shared" si="7"/>
        <v>3125000</v>
      </c>
      <c r="J21" s="81" t="s">
        <v>20</v>
      </c>
      <c r="K21" s="57">
        <v>0.60203947580870076</v>
      </c>
      <c r="L21" s="58"/>
      <c r="M21" s="58"/>
      <c r="N21" s="58"/>
      <c r="O21" s="58"/>
      <c r="P21" s="5"/>
    </row>
    <row r="22" spans="1:32" ht="56.25" customHeight="1" thickBot="1" x14ac:dyDescent="0.3">
      <c r="B22" s="97" t="s">
        <v>56</v>
      </c>
      <c r="C22" s="97"/>
      <c r="D22" s="51">
        <v>400500</v>
      </c>
      <c r="E22" s="51">
        <v>500350</v>
      </c>
      <c r="F22" s="51">
        <v>285300</v>
      </c>
      <c r="G22" s="51">
        <v>465750</v>
      </c>
      <c r="J22" s="82" t="s">
        <v>21</v>
      </c>
      <c r="K22" s="59">
        <v>0.14904000000000001</v>
      </c>
      <c r="L22" s="60"/>
      <c r="M22" s="60"/>
      <c r="N22" s="60"/>
      <c r="O22" s="60"/>
      <c r="P22" s="6"/>
    </row>
    <row r="23" spans="1:32" s="35" customFormat="1" ht="33.75" customHeight="1" x14ac:dyDescent="0.25">
      <c r="A23" s="7"/>
      <c r="B23" s="97" t="s">
        <v>27</v>
      </c>
      <c r="C23" s="97"/>
      <c r="D23" s="18">
        <f>D22/D21</f>
        <v>0.14052631578947369</v>
      </c>
      <c r="E23" s="18">
        <f t="shared" ref="E23:G23" si="8">E22/E21</f>
        <v>0.16678333333333334</v>
      </c>
      <c r="F23" s="18">
        <f t="shared" si="8"/>
        <v>9.1296000000000002E-2</v>
      </c>
      <c r="G23" s="18">
        <f t="shared" si="8"/>
        <v>0.14904000000000001</v>
      </c>
      <c r="H23" s="21"/>
      <c r="I23" s="21"/>
      <c r="J23" s="7"/>
      <c r="K23" s="61"/>
      <c r="L23" s="7"/>
      <c r="M23" s="7"/>
      <c r="N23" s="7"/>
      <c r="O23" s="7"/>
      <c r="P23" s="7"/>
      <c r="S23" s="22"/>
      <c r="T23" s="22"/>
      <c r="U23" s="21"/>
      <c r="V23" s="21"/>
      <c r="W23" s="21"/>
      <c r="X23" s="21"/>
      <c r="AA23" s="21"/>
      <c r="AB23" s="21"/>
      <c r="AC23" s="21"/>
      <c r="AD23" s="21"/>
      <c r="AE23" s="21"/>
      <c r="AF23" s="21"/>
    </row>
    <row r="25" spans="1:32" ht="103.5" customHeight="1" x14ac:dyDescent="0.25">
      <c r="B25" s="98" t="s">
        <v>86</v>
      </c>
      <c r="C25" s="98"/>
      <c r="D25" s="51"/>
      <c r="E25" s="51"/>
      <c r="F25" s="51"/>
      <c r="G25" s="51"/>
      <c r="S25" s="62"/>
      <c r="T25" s="62"/>
      <c r="U25" s="35"/>
      <c r="V25" s="35"/>
      <c r="W25" s="35"/>
      <c r="X25" s="35"/>
    </row>
    <row r="26" spans="1:32" x14ac:dyDescent="0.25">
      <c r="B26" s="7"/>
      <c r="C26" s="35"/>
      <c r="D26" s="35"/>
      <c r="E26" s="35"/>
      <c r="F26" s="35"/>
      <c r="G26" s="35"/>
      <c r="H26" s="35"/>
      <c r="I26" s="35"/>
    </row>
    <row r="28" spans="1:32" ht="21" x14ac:dyDescent="0.35">
      <c r="B28" s="20" t="s">
        <v>35</v>
      </c>
    </row>
  </sheetData>
  <sheetProtection algorithmName="SHA-512" hashValue="TTJrWQHd6TVnb7syvS1D7FJ+Lun4ctqP8vVltApeYypjvKTyafXBEHJ5CUpZVGTseQuqI+H9YUkTXWOb2scFTA==" saltValue="ZJz96S+6OEESdyth8miPlg==" spinCount="100000" sheet="1" objects="1" scenarios="1"/>
  <mergeCells count="20">
    <mergeCell ref="B18:C18"/>
    <mergeCell ref="B25:C25"/>
    <mergeCell ref="B23:C23"/>
    <mergeCell ref="B21:C21"/>
    <mergeCell ref="B22:C22"/>
    <mergeCell ref="AA9:AF9"/>
    <mergeCell ref="B17:C17"/>
    <mergeCell ref="S7:T7"/>
    <mergeCell ref="S8:T8"/>
    <mergeCell ref="S9:T9"/>
    <mergeCell ref="S10:T10"/>
    <mergeCell ref="S11:T11"/>
    <mergeCell ref="S15:T15"/>
    <mergeCell ref="S14:T14"/>
    <mergeCell ref="B11:C11"/>
    <mergeCell ref="B13:C13"/>
    <mergeCell ref="B16:C16"/>
    <mergeCell ref="B10:C10"/>
    <mergeCell ref="J9:P9"/>
    <mergeCell ref="C6:G7"/>
  </mergeCells>
  <hyperlinks>
    <hyperlink ref="B2" r:id="rId1"/>
  </hyperlinks>
  <pageMargins left="0.7" right="0.7" top="0.75" bottom="0.75" header="0.3" footer="0.3"/>
  <pageSetup scale="48" orientation="landscape" horizontalDpi="1200" verticalDpi="1200" r:id="rId2"/>
  <colBreaks count="2" manualBreakCount="2">
    <brk id="8" max="1048575" man="1"/>
    <brk id="16" max="1048575" man="1"/>
  </col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TEMPLATE</vt:lpstr>
      <vt:lpstr>SAMPLE</vt:lpstr>
      <vt:lpstr>INSTRUCTIONS!Print_Area</vt:lpstr>
    </vt:vector>
  </TitlesOfParts>
  <Company>State of Oregon - DAS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GAHAGAN Theresa M * DAS</dc:creator>
  <cp:lastModifiedBy>GAHAGAN Theresa M * DAS</cp:lastModifiedBy>
  <dcterms:created xsi:type="dcterms:W3CDTF">2019-07-24T14:56:40Z</dcterms:created>
  <dcterms:modified xsi:type="dcterms:W3CDTF">2019-08-05T15:23:50Z</dcterms:modified>
</cp:coreProperties>
</file>