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CFR 2021\ACFR Preparation Files\CRF Documentation\"/>
    </mc:Choice>
  </mc:AlternateContent>
  <bookViews>
    <workbookView xWindow="0" yWindow="0" windowWidth="28800" windowHeight="13500" activeTab="3"/>
  </bookViews>
  <sheets>
    <sheet name="Data With Notes" sheetId="3" r:id="rId1"/>
    <sheet name="Data For Re-Class" sheetId="5" r:id="rId2"/>
    <sheet name="Pivot Table" sheetId="6" r:id="rId3"/>
    <sheet name="Entries" sheetId="7" r:id="rId4"/>
  </sheets>
  <definedNames>
    <definedName name="_xlnm._FilterDatabase" localSheetId="3" hidden="1">Entries!#REF!</definedName>
  </definedName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7" l="1"/>
  <c r="P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P518" i="3"/>
  <c r="P516" i="3"/>
  <c r="P504" i="3" l="1"/>
  <c r="P498" i="3"/>
  <c r="P480" i="3"/>
  <c r="P477" i="3"/>
  <c r="P471" i="3"/>
  <c r="P467" i="3"/>
  <c r="P464" i="3"/>
  <c r="A469" i="3"/>
  <c r="P461" i="3"/>
  <c r="P456" i="3"/>
  <c r="P451" i="3"/>
  <c r="P447" i="3"/>
  <c r="P443" i="3"/>
  <c r="P438" i="3"/>
  <c r="P432" i="3"/>
  <c r="P427" i="3"/>
  <c r="P424" i="3"/>
  <c r="P420" i="3"/>
  <c r="P417" i="3"/>
  <c r="P413" i="3"/>
  <c r="P410" i="3"/>
  <c r="P404" i="3"/>
  <c r="P397" i="3"/>
  <c r="P393" i="3"/>
  <c r="P387" i="3"/>
  <c r="P381" i="3"/>
  <c r="P375" i="3"/>
  <c r="P371" i="3"/>
  <c r="P367" i="3"/>
  <c r="P361" i="3"/>
  <c r="P355" i="3"/>
  <c r="P349" i="3"/>
  <c r="P343" i="3"/>
  <c r="P338" i="3"/>
  <c r="P333" i="3"/>
  <c r="P328" i="3"/>
  <c r="P325" i="3"/>
  <c r="P319" i="3"/>
  <c r="P314" i="3"/>
  <c r="P282" i="3"/>
  <c r="P275" i="3"/>
  <c r="P268" i="3"/>
  <c r="P308" i="3"/>
  <c r="P302" i="3"/>
  <c r="P299" i="3"/>
  <c r="P295" i="3"/>
  <c r="P265" i="3"/>
  <c r="P259" i="3"/>
  <c r="P253" i="3"/>
  <c r="P247" i="3"/>
  <c r="P241" i="3"/>
  <c r="P234" i="3"/>
  <c r="P510" i="3" l="1"/>
  <c r="P513" i="3"/>
  <c r="P231" i="3"/>
  <c r="P227" i="3"/>
  <c r="P222" i="3"/>
  <c r="P218" i="3"/>
  <c r="P212" i="3"/>
  <c r="P206" i="3"/>
  <c r="P203" i="3"/>
  <c r="P200" i="3"/>
  <c r="P197" i="3"/>
  <c r="P194" i="3"/>
  <c r="P189" i="3"/>
  <c r="P185" i="3"/>
  <c r="P180" i="3"/>
  <c r="P174" i="3"/>
  <c r="P169" i="3"/>
  <c r="P165" i="3"/>
  <c r="P160" i="3"/>
  <c r="P155" i="3"/>
  <c r="P150" i="3"/>
  <c r="P144" i="3"/>
  <c r="P139" i="3"/>
  <c r="P134" i="3"/>
  <c r="P130" i="3" l="1"/>
  <c r="P127" i="3"/>
  <c r="P123" i="3"/>
  <c r="P113" i="3"/>
  <c r="P110" i="3"/>
  <c r="P106" i="3"/>
  <c r="P102" i="3"/>
  <c r="P98" i="3"/>
  <c r="P94" i="3"/>
  <c r="P90" i="3"/>
  <c r="P86" i="3"/>
  <c r="P82" i="3"/>
  <c r="P69" i="3"/>
  <c r="P63" i="3"/>
  <c r="P59" i="3"/>
  <c r="P53" i="3"/>
  <c r="P49" i="3"/>
  <c r="P45" i="3"/>
  <c r="P41" i="3"/>
  <c r="P37" i="3"/>
  <c r="P32" i="3"/>
  <c r="P27" i="3"/>
  <c r="P21" i="3"/>
  <c r="P15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3" i="3"/>
  <c r="A24" i="3"/>
  <c r="A25" i="3"/>
  <c r="A26" i="3"/>
  <c r="A29" i="3"/>
  <c r="A30" i="3"/>
  <c r="A31" i="3"/>
  <c r="A34" i="3"/>
  <c r="A35" i="3"/>
  <c r="A36" i="3"/>
  <c r="A39" i="3"/>
  <c r="A40" i="3"/>
  <c r="A41" i="3"/>
  <c r="A42" i="3"/>
  <c r="A43" i="3"/>
  <c r="A44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4" i="3"/>
  <c r="A85" i="3"/>
  <c r="A88" i="3"/>
  <c r="A89" i="3"/>
  <c r="A92" i="3"/>
  <c r="A93" i="3"/>
  <c r="A96" i="3"/>
  <c r="A97" i="3"/>
  <c r="A100" i="3"/>
  <c r="A101" i="3"/>
  <c r="A104" i="3"/>
  <c r="A105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5" i="3"/>
  <c r="A126" i="3"/>
  <c r="A129" i="3"/>
  <c r="A130" i="3"/>
  <c r="A131" i="3"/>
  <c r="A132" i="3"/>
  <c r="A133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2" i="3"/>
  <c r="A153" i="3"/>
  <c r="A154" i="3"/>
  <c r="A157" i="3"/>
  <c r="A158" i="3"/>
  <c r="A159" i="3"/>
  <c r="A162" i="3"/>
  <c r="A163" i="3"/>
  <c r="A164" i="3"/>
  <c r="A167" i="3"/>
  <c r="A168" i="3"/>
  <c r="A171" i="3"/>
  <c r="A172" i="3"/>
  <c r="A173" i="3"/>
  <c r="A174" i="3"/>
  <c r="A175" i="3"/>
  <c r="A176" i="3"/>
  <c r="A177" i="3"/>
  <c r="A178" i="3"/>
  <c r="A179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6" i="3"/>
  <c r="A199" i="3"/>
  <c r="A202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9" i="3"/>
  <c r="A230" i="3"/>
  <c r="A233" i="3"/>
  <c r="A236" i="3"/>
  <c r="A237" i="3"/>
  <c r="A238" i="3"/>
  <c r="A239" i="3"/>
  <c r="A240" i="3"/>
  <c r="A243" i="3"/>
  <c r="A244" i="3"/>
  <c r="A245" i="3"/>
  <c r="A246" i="3"/>
  <c r="A249" i="3"/>
  <c r="A250" i="3"/>
  <c r="A251" i="3"/>
  <c r="A252" i="3"/>
  <c r="A255" i="3"/>
  <c r="A256" i="3"/>
  <c r="A257" i="3"/>
  <c r="A258" i="3"/>
  <c r="A261" i="3"/>
  <c r="A262" i="3"/>
  <c r="A263" i="3"/>
  <c r="A264" i="3"/>
  <c r="A267" i="3"/>
  <c r="A270" i="3"/>
  <c r="A271" i="3"/>
  <c r="A272" i="3"/>
  <c r="A273" i="3"/>
  <c r="A274" i="3"/>
  <c r="A277" i="3"/>
  <c r="A278" i="3"/>
  <c r="A279" i="3"/>
  <c r="A280" i="3"/>
  <c r="A281" i="3"/>
  <c r="A284" i="3"/>
  <c r="A285" i="3"/>
  <c r="A286" i="3"/>
  <c r="A287" i="3"/>
  <c r="A288" i="3"/>
  <c r="A289" i="3"/>
  <c r="A290" i="3"/>
  <c r="A291" i="3"/>
  <c r="A292" i="3"/>
  <c r="A293" i="3"/>
  <c r="A294" i="3"/>
  <c r="A297" i="3"/>
  <c r="A298" i="3"/>
  <c r="A301" i="3"/>
  <c r="A304" i="3"/>
  <c r="A305" i="3"/>
  <c r="A306" i="3"/>
  <c r="A307" i="3"/>
  <c r="A310" i="3"/>
  <c r="A311" i="3"/>
  <c r="A312" i="3"/>
  <c r="A313" i="3"/>
  <c r="A316" i="3"/>
  <c r="A317" i="3"/>
  <c r="A318" i="3"/>
  <c r="A321" i="3"/>
  <c r="A322" i="3"/>
  <c r="A323" i="3"/>
  <c r="A324" i="3"/>
  <c r="A327" i="3"/>
  <c r="A330" i="3"/>
  <c r="A331" i="3"/>
  <c r="A332" i="3"/>
  <c r="A335" i="3"/>
  <c r="A336" i="3"/>
  <c r="A337" i="3"/>
  <c r="A340" i="3"/>
  <c r="A341" i="3"/>
  <c r="A342" i="3"/>
  <c r="A345" i="3"/>
  <c r="A346" i="3"/>
  <c r="A347" i="3"/>
  <c r="A348" i="3"/>
  <c r="A351" i="3"/>
  <c r="A352" i="3"/>
  <c r="A353" i="3"/>
  <c r="A354" i="3"/>
  <c r="A357" i="3"/>
  <c r="A358" i="3"/>
  <c r="A359" i="3"/>
  <c r="A360" i="3"/>
  <c r="A363" i="3"/>
  <c r="A364" i="3"/>
  <c r="A365" i="3"/>
  <c r="A366" i="3"/>
  <c r="A369" i="3"/>
  <c r="A370" i="3"/>
  <c r="A373" i="3"/>
  <c r="A374" i="3"/>
  <c r="A377" i="3"/>
  <c r="A378" i="3"/>
  <c r="A379" i="3"/>
  <c r="A380" i="3"/>
  <c r="A383" i="3"/>
  <c r="A384" i="3"/>
  <c r="A385" i="3"/>
  <c r="A386" i="3"/>
  <c r="A389" i="3"/>
  <c r="A390" i="3"/>
  <c r="A391" i="3"/>
  <c r="A392" i="3"/>
  <c r="A395" i="3"/>
  <c r="A396" i="3"/>
  <c r="A399" i="3"/>
  <c r="A400" i="3"/>
  <c r="A401" i="3"/>
  <c r="A402" i="3"/>
  <c r="A403" i="3"/>
  <c r="A406" i="3"/>
  <c r="A407" i="3"/>
  <c r="A408" i="3"/>
  <c r="A409" i="3"/>
  <c r="A412" i="3"/>
  <c r="A415" i="3"/>
  <c r="A416" i="3"/>
  <c r="A419" i="3"/>
  <c r="A422" i="3"/>
  <c r="A423" i="3"/>
  <c r="A426" i="3"/>
  <c r="A429" i="3"/>
  <c r="A430" i="3"/>
  <c r="A431" i="3"/>
  <c r="A434" i="3"/>
  <c r="A435" i="3"/>
  <c r="A436" i="3"/>
  <c r="A437" i="3"/>
  <c r="A440" i="3"/>
  <c r="A441" i="3"/>
  <c r="A442" i="3"/>
  <c r="A445" i="3"/>
  <c r="A446" i="3"/>
  <c r="A449" i="3"/>
  <c r="A450" i="3"/>
  <c r="A453" i="3"/>
  <c r="A454" i="3"/>
  <c r="A455" i="3"/>
  <c r="A458" i="3"/>
  <c r="A459" i="3"/>
  <c r="A460" i="3"/>
  <c r="A463" i="3"/>
  <c r="A466" i="3"/>
  <c r="A470" i="3"/>
  <c r="A473" i="3"/>
  <c r="A474" i="3"/>
  <c r="A475" i="3"/>
  <c r="A476" i="3"/>
  <c r="A479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500" i="3"/>
  <c r="A501" i="3"/>
  <c r="A502" i="3"/>
  <c r="A503" i="3"/>
  <c r="A506" i="3"/>
  <c r="A507" i="3"/>
  <c r="A508" i="3"/>
  <c r="A509" i="3"/>
  <c r="A512" i="3"/>
  <c r="A2" i="3"/>
</calcChain>
</file>

<file path=xl/sharedStrings.xml><?xml version="1.0" encoding="utf-8"?>
<sst xmlns="http://schemas.openxmlformats.org/spreadsheetml/2006/main" count="6771" uniqueCount="607">
  <si>
    <t>Vendor Name</t>
  </si>
  <si>
    <t>Vendor No</t>
  </si>
  <si>
    <t>Vendor Mail Code</t>
  </si>
  <si>
    <t>G38 Transfer</t>
  </si>
  <si>
    <t>Cur Doc No</t>
  </si>
  <si>
    <t>Cur Doc No Suffix</t>
  </si>
  <si>
    <t>Ref Doc No</t>
  </si>
  <si>
    <t>Ref Doc No Suffix</t>
  </si>
  <si>
    <t>Pca</t>
  </si>
  <si>
    <t>Agy Obj</t>
  </si>
  <si>
    <t>Grant No</t>
  </si>
  <si>
    <t>Grant Phase</t>
  </si>
  <si>
    <t>Invoice No</t>
  </si>
  <si>
    <t>Invoice Desc</t>
  </si>
  <si>
    <t>Deb Pos Trans Amt</t>
  </si>
  <si>
    <t>10034140</t>
  </si>
  <si>
    <t>PP000886</t>
  </si>
  <si>
    <t>001</t>
  </si>
  <si>
    <t>62000</t>
  </si>
  <si>
    <t>6153</t>
  </si>
  <si>
    <t>620000</t>
  </si>
  <si>
    <t>01</t>
  </si>
  <si>
    <t>SARS POST-CLOSE FY20 CRF AGENCY DISTRIB</t>
  </si>
  <si>
    <t>PP000889</t>
  </si>
  <si>
    <t>10740100</t>
  </si>
  <si>
    <t>003</t>
  </si>
  <si>
    <t>6122</t>
  </si>
  <si>
    <t>10740300</t>
  </si>
  <si>
    <t>002</t>
  </si>
  <si>
    <t>10845500</t>
  </si>
  <si>
    <t>004</t>
  </si>
  <si>
    <t>6108</t>
  </si>
  <si>
    <t>10846500</t>
  </si>
  <si>
    <t>005</t>
  </si>
  <si>
    <t>10942000</t>
  </si>
  <si>
    <t>006</t>
  </si>
  <si>
    <t>6188</t>
  </si>
  <si>
    <t>11448600</t>
  </si>
  <si>
    <t>007</t>
  </si>
  <si>
    <t>6123</t>
  </si>
  <si>
    <t>12140500</t>
  </si>
  <si>
    <t>008</t>
  </si>
  <si>
    <t>6098</t>
  </si>
  <si>
    <t>12330250</t>
  </si>
  <si>
    <t>009</t>
  </si>
  <si>
    <t>6124</t>
  </si>
  <si>
    <t>010</t>
  </si>
  <si>
    <t>PP000890</t>
  </si>
  <si>
    <t>000</t>
  </si>
  <si>
    <t>G38 CHNG SARS POST-CLOSE FY20 CRF AGENCY</t>
  </si>
  <si>
    <t>12330310</t>
  </si>
  <si>
    <t>014</t>
  </si>
  <si>
    <t>12330350</t>
  </si>
  <si>
    <t>016</t>
  </si>
  <si>
    <t>12330400</t>
  </si>
  <si>
    <t>015</t>
  </si>
  <si>
    <t>12330620</t>
  </si>
  <si>
    <t>011</t>
  </si>
  <si>
    <t>12330660</t>
  </si>
  <si>
    <t>012</t>
  </si>
  <si>
    <t>12330670</t>
  </si>
  <si>
    <t>013</t>
  </si>
  <si>
    <t>12330900</t>
  </si>
  <si>
    <t>017</t>
  </si>
  <si>
    <t>13730870</t>
  </si>
  <si>
    <t>019</t>
  </si>
  <si>
    <t>6126</t>
  </si>
  <si>
    <t>13771000</t>
  </si>
  <si>
    <t>018</t>
  </si>
  <si>
    <t>PP000891</t>
  </si>
  <si>
    <t>G38 CHNG SARS PST-CLSE FY20 CRF AGY DIST</t>
  </si>
  <si>
    <t>13781200</t>
  </si>
  <si>
    <t>14120210</t>
  </si>
  <si>
    <t>020</t>
  </si>
  <si>
    <t>6127</t>
  </si>
  <si>
    <t>15041010</t>
  </si>
  <si>
    <t>021</t>
  </si>
  <si>
    <t>6128</t>
  </si>
  <si>
    <t>16590000</t>
  </si>
  <si>
    <t>022</t>
  </si>
  <si>
    <t>6131</t>
  </si>
  <si>
    <t>16590010</t>
  </si>
  <si>
    <t>023</t>
  </si>
  <si>
    <t>16590020</t>
  </si>
  <si>
    <t>024</t>
  </si>
  <si>
    <t>16590040</t>
  </si>
  <si>
    <t>025</t>
  </si>
  <si>
    <t>19841010</t>
  </si>
  <si>
    <t>027</t>
  </si>
  <si>
    <t>6132</t>
  </si>
  <si>
    <t>19841040</t>
  </si>
  <si>
    <t>026</t>
  </si>
  <si>
    <t>24804010</t>
  </si>
  <si>
    <t>028</t>
  </si>
  <si>
    <t>6133</t>
  </si>
  <si>
    <t>25516550</t>
  </si>
  <si>
    <t>029</t>
  </si>
  <si>
    <t>6135</t>
  </si>
  <si>
    <t>25732200</t>
  </si>
  <si>
    <t>030</t>
  </si>
  <si>
    <t>6136</t>
  </si>
  <si>
    <t>25943000</t>
  </si>
  <si>
    <t>031</t>
  </si>
  <si>
    <t>6137</t>
  </si>
  <si>
    <t>27449520</t>
  </si>
  <si>
    <t>032</t>
  </si>
  <si>
    <t>6138</t>
  </si>
  <si>
    <t>033</t>
  </si>
  <si>
    <t>29111300</t>
  </si>
  <si>
    <t>035</t>
  </si>
  <si>
    <t>6139</t>
  </si>
  <si>
    <t>29113370</t>
  </si>
  <si>
    <t>034</t>
  </si>
  <si>
    <t>33070100</t>
  </si>
  <si>
    <t>036</t>
  </si>
  <si>
    <t>6142</t>
  </si>
  <si>
    <t>34046000</t>
  </si>
  <si>
    <t>037</t>
  </si>
  <si>
    <t>6144</t>
  </si>
  <si>
    <t>40413100</t>
  </si>
  <si>
    <t>038</t>
  </si>
  <si>
    <t>6110</t>
  </si>
  <si>
    <t>41520220</t>
  </si>
  <si>
    <t>039</t>
  </si>
  <si>
    <t>6096</t>
  </si>
  <si>
    <t>44040210</t>
  </si>
  <si>
    <t>040</t>
  </si>
  <si>
    <t>6161</t>
  </si>
  <si>
    <t>44040220</t>
  </si>
  <si>
    <t>041</t>
  </si>
  <si>
    <t>44334140</t>
  </si>
  <si>
    <t>042</t>
  </si>
  <si>
    <t>6157</t>
  </si>
  <si>
    <t>52530030</t>
  </si>
  <si>
    <t>044</t>
  </si>
  <si>
    <t>6198</t>
  </si>
  <si>
    <t>52571510</t>
  </si>
  <si>
    <t>043</t>
  </si>
  <si>
    <t>54304500</t>
  </si>
  <si>
    <t>045</t>
  </si>
  <si>
    <t>6105</t>
  </si>
  <si>
    <t>58110270</t>
  </si>
  <si>
    <t>046</t>
  </si>
  <si>
    <t>6170</t>
  </si>
  <si>
    <t>58112700</t>
  </si>
  <si>
    <t>047</t>
  </si>
  <si>
    <t>58441500</t>
  </si>
  <si>
    <t>048</t>
  </si>
  <si>
    <t>6172</t>
  </si>
  <si>
    <t>58500150</t>
  </si>
  <si>
    <t>049</t>
  </si>
  <si>
    <t>6173</t>
  </si>
  <si>
    <t>58500250</t>
  </si>
  <si>
    <t>050</t>
  </si>
  <si>
    <t>60306020</t>
  </si>
  <si>
    <t>052</t>
  </si>
  <si>
    <t>6175</t>
  </si>
  <si>
    <t>60306030</t>
  </si>
  <si>
    <t>053</t>
  </si>
  <si>
    <t>60306040</t>
  </si>
  <si>
    <t>054</t>
  </si>
  <si>
    <t>60306050</t>
  </si>
  <si>
    <t>051</t>
  </si>
  <si>
    <t>63204090</t>
  </si>
  <si>
    <t>056</t>
  </si>
  <si>
    <t>6178</t>
  </si>
  <si>
    <t>63204190</t>
  </si>
  <si>
    <t>055</t>
  </si>
  <si>
    <t>63436010</t>
  </si>
  <si>
    <t>058</t>
  </si>
  <si>
    <t>6182</t>
  </si>
  <si>
    <t>63436020</t>
  </si>
  <si>
    <t>057</t>
  </si>
  <si>
    <t>63519450</t>
  </si>
  <si>
    <t>059</t>
  </si>
  <si>
    <t>6179</t>
  </si>
  <si>
    <t>PP000893</t>
  </si>
  <si>
    <t>63521450</t>
  </si>
  <si>
    <t>060</t>
  </si>
  <si>
    <t>66000260</t>
  </si>
  <si>
    <t>061</t>
  </si>
  <si>
    <t>6180</t>
  </si>
  <si>
    <t>69064020</t>
  </si>
  <si>
    <t>062</t>
  </si>
  <si>
    <t>6181</t>
  </si>
  <si>
    <t>69130190</t>
  </si>
  <si>
    <t>6084</t>
  </si>
  <si>
    <t>73032090</t>
  </si>
  <si>
    <t>063</t>
  </si>
  <si>
    <t>6183</t>
  </si>
  <si>
    <t>83346600</t>
  </si>
  <si>
    <t>073</t>
  </si>
  <si>
    <t>6190</t>
  </si>
  <si>
    <t>83903600</t>
  </si>
  <si>
    <t>064</t>
  </si>
  <si>
    <t>6191</t>
  </si>
  <si>
    <t>83903650</t>
  </si>
  <si>
    <t>065</t>
  </si>
  <si>
    <t>84501000</t>
  </si>
  <si>
    <t>067</t>
  </si>
  <si>
    <t>6192</t>
  </si>
  <si>
    <t>84501010</t>
  </si>
  <si>
    <t>066</t>
  </si>
  <si>
    <t>85541000</t>
  </si>
  <si>
    <t>068</t>
  </si>
  <si>
    <t>6155</t>
  </si>
  <si>
    <t>91420190</t>
  </si>
  <si>
    <t>069</t>
  </si>
  <si>
    <t>6196</t>
  </si>
  <si>
    <t>91430190</t>
  </si>
  <si>
    <t>070</t>
  </si>
  <si>
    <t>PP000894</t>
  </si>
  <si>
    <t>PP000896</t>
  </si>
  <si>
    <t>RVS SARS POST-CLOSE FY20 CRF AGY DISTRIB</t>
  </si>
  <si>
    <t>91440190</t>
  </si>
  <si>
    <t>PP000892</t>
  </si>
  <si>
    <t>91470190</t>
  </si>
  <si>
    <t>91500070</t>
  </si>
  <si>
    <t>071</t>
  </si>
  <si>
    <t>6197</t>
  </si>
  <si>
    <t>91943300</t>
  </si>
  <si>
    <t>072</t>
  </si>
  <si>
    <t>6156</t>
  </si>
  <si>
    <t>BOARD OF ACCOUNTANCY</t>
  </si>
  <si>
    <t>1911834085</t>
  </si>
  <si>
    <t>12043500</t>
  </si>
  <si>
    <t>BT126717</t>
  </si>
  <si>
    <t>6088</t>
  </si>
  <si>
    <t>CRF REIMBURSEMENT FOR AUG-OCT 2020</t>
  </si>
  <si>
    <t>BT127485</t>
  </si>
  <si>
    <t>CRF REIMBURSEMENT FOR NOV-DEC 2020</t>
  </si>
  <si>
    <t>BOARD OF PAROLE AND POST PRISON SUPV</t>
  </si>
  <si>
    <t>1930838913</t>
  </si>
  <si>
    <t>BT126457</t>
  </si>
  <si>
    <t>CRF REIMBURSEMENT FOR MARCH-JULY 2020</t>
  </si>
  <si>
    <t>BT126690</t>
  </si>
  <si>
    <t>BOARD OF PUBLIC SAFETY STANDARDS &amp; TRAINING</t>
  </si>
  <si>
    <t>1930505794</t>
  </si>
  <si>
    <t>BT126540</t>
  </si>
  <si>
    <t>CONSTRUCTION CONTRACTORS BOARD</t>
  </si>
  <si>
    <t>1930951941</t>
  </si>
  <si>
    <t>BT126348</t>
  </si>
  <si>
    <t>DEPARTMENT OF ADMINISTRATIVE SERVICES</t>
  </si>
  <si>
    <t>1931116396</t>
  </si>
  <si>
    <t>BT126562</t>
  </si>
  <si>
    <t>BT126711</t>
  </si>
  <si>
    <t>077</t>
  </si>
  <si>
    <t>10740400</t>
  </si>
  <si>
    <t>10740500</t>
  </si>
  <si>
    <t>075</t>
  </si>
  <si>
    <t>10740600</t>
  </si>
  <si>
    <t>079</t>
  </si>
  <si>
    <t>DEPARTMENT OF CONSUMER AND BUSINESS SERVICES</t>
  </si>
  <si>
    <t>1930952020</t>
  </si>
  <si>
    <t>44040200</t>
  </si>
  <si>
    <t>BT125871</t>
  </si>
  <si>
    <t>CRF GRANT PER JULY 14TH EB ACTION ITEM 4</t>
  </si>
  <si>
    <t>BT102306</t>
  </si>
  <si>
    <t>RETURN EXCESS CRF REIMB AND INTEREST</t>
  </si>
  <si>
    <t>BT126487</t>
  </si>
  <si>
    <t>BT127482</t>
  </si>
  <si>
    <t>CRF</t>
  </si>
  <si>
    <t>DEPARTMENT OF ENVIRONMENTAL QUALITY</t>
  </si>
  <si>
    <t>1930584915</t>
  </si>
  <si>
    <t>BT126506</t>
  </si>
  <si>
    <t>BT126752</t>
  </si>
  <si>
    <t>DEPARTMENT OF FISH &amp; WILDLIFE</t>
  </si>
  <si>
    <t>1930655103</t>
  </si>
  <si>
    <t>BT126459</t>
  </si>
  <si>
    <t>DEPARTMENT OF HOUSING &amp; COMMUNITY SERVICES</t>
  </si>
  <si>
    <t>1930952117</t>
  </si>
  <si>
    <t>BT126685</t>
  </si>
  <si>
    <t>BT126135</t>
  </si>
  <si>
    <t>CRF GRANT ER SB5723 SECTION 242</t>
  </si>
  <si>
    <t>BT126351</t>
  </si>
  <si>
    <t>CR041853</t>
  </si>
  <si>
    <t>BT125551</t>
  </si>
  <si>
    <t>09112020</t>
  </si>
  <si>
    <t>AOBJ CHNG CRF GRANT PER EB ACT ITEMS 1,5</t>
  </si>
  <si>
    <t>DEPT OF HUMAN SERVICES</t>
  </si>
  <si>
    <t>1930592162</t>
  </si>
  <si>
    <t>BT125930</t>
  </si>
  <si>
    <t>CRF GRANT PER AUG EB ACTION ITEM  4</t>
  </si>
  <si>
    <t>BT125978</t>
  </si>
  <si>
    <t>CRF GRANT PER AUG EB ACTION ITEM 4</t>
  </si>
  <si>
    <t>BT126067</t>
  </si>
  <si>
    <t>09/28/2020</t>
  </si>
  <si>
    <t>BT126099</t>
  </si>
  <si>
    <t>CRF GRANT PER SB5723 SECTION 279</t>
  </si>
  <si>
    <t>BT126325</t>
  </si>
  <si>
    <t>BT126491</t>
  </si>
  <si>
    <t>CRF TRANSFER PER 11/09/20 EB,ITEM 8</t>
  </si>
  <si>
    <t>CRF TRANSFER PER 11/09/20 EB,ITEM 9</t>
  </si>
  <si>
    <t>BT190592</t>
  </si>
  <si>
    <t>09/29/2020</t>
  </si>
  <si>
    <t>BT125506</t>
  </si>
  <si>
    <t>AOBJ CHNG CRF GRANT PER EB ACTIN ITEM 04</t>
  </si>
  <si>
    <t>DEPT OF LAND CONSERVATION &amp; DEVELOPMENT</t>
  </si>
  <si>
    <t>1930624202</t>
  </si>
  <si>
    <t>BT126488</t>
  </si>
  <si>
    <t>CRF REIMBURSEMENT MARCH-JULY 2020</t>
  </si>
  <si>
    <t>BT126742</t>
  </si>
  <si>
    <t>CRF REIMBURSEMENT FOR AUG-SEP 2020</t>
  </si>
  <si>
    <t>085</t>
  </si>
  <si>
    <t>66000270</t>
  </si>
  <si>
    <t>DEPT OF STATE POLICE</t>
  </si>
  <si>
    <t>1936001779</t>
  </si>
  <si>
    <t>BT126184</t>
  </si>
  <si>
    <t>CRF TRANSFER PER SB5723, SECTION 302</t>
  </si>
  <si>
    <t>BT126668</t>
  </si>
  <si>
    <t>CRF REIMBURSEMENT MARCH-MAY 2020</t>
  </si>
  <si>
    <t>BT126693</t>
  </si>
  <si>
    <t>CRF REIMBURSEMENT FOR OCTOBER 2020</t>
  </si>
  <si>
    <t>EMPLOYMENT DEPARTMENT</t>
  </si>
  <si>
    <t>1936001789</t>
  </si>
  <si>
    <t>47147220</t>
  </si>
  <si>
    <t>BT127430</t>
  </si>
  <si>
    <t>6164</t>
  </si>
  <si>
    <t>CRF REIMBURSEMENT FOR MARCH-OCT 2020</t>
  </si>
  <si>
    <t>HIGHER EDUCATION COORDINATING COMMISSION</t>
  </si>
  <si>
    <t>1371737848</t>
  </si>
  <si>
    <t>BT126574</t>
  </si>
  <si>
    <t>LAND USE BOARD OF APPEALS</t>
  </si>
  <si>
    <t>1930839647</t>
  </si>
  <si>
    <t>66204370</t>
  </si>
  <si>
    <t>6085</t>
  </si>
  <si>
    <t>087</t>
  </si>
  <si>
    <t>LONG-TERM CARE OMBUDSMAN</t>
  </si>
  <si>
    <t>1930893747</t>
  </si>
  <si>
    <t>BT126329</t>
  </si>
  <si>
    <t>MENTAL HEALTH REGULATORY AGENCY</t>
  </si>
  <si>
    <t>1931321651</t>
  </si>
  <si>
    <t>BT126586</t>
  </si>
  <si>
    <t>OFFICE OF PUBLIC DEFENSE SERVICES</t>
  </si>
  <si>
    <t>1931327347</t>
  </si>
  <si>
    <t>BT126464</t>
  </si>
  <si>
    <t>OFFICE OF THE GOVERNOR</t>
  </si>
  <si>
    <t>1936001761</t>
  </si>
  <si>
    <t>BT126357</t>
  </si>
  <si>
    <t>OR BUSINESS DEVELOPMENT DEPARTMENT</t>
  </si>
  <si>
    <t>1930621491</t>
  </si>
  <si>
    <t>BT024808</t>
  </si>
  <si>
    <t>TRANSFER BROADBAND FUND TO DAS</t>
  </si>
  <si>
    <t>BT125960</t>
  </si>
  <si>
    <t>CRF GRANT PER JULY EB ACT ITEMS 1 &amp; 2</t>
  </si>
  <si>
    <t>BT126359</t>
  </si>
  <si>
    <t>BT126513</t>
  </si>
  <si>
    <t>CRF TRANSFER PER 11/09 EB, ITEM 5.</t>
  </si>
  <si>
    <t>BT125396</t>
  </si>
  <si>
    <t>AOBJ CHNG CRF GRANT EB ACTS 10,11,12,&amp;14</t>
  </si>
  <si>
    <t>OREGON COMMISSION FOR THE BLIND</t>
  </si>
  <si>
    <t>1936001718</t>
  </si>
  <si>
    <t>BT127127</t>
  </si>
  <si>
    <t>BT127459</t>
  </si>
  <si>
    <t>OREGON CORRECTIONS ENTERPRISES</t>
  </si>
  <si>
    <t>1931282045</t>
  </si>
  <si>
    <t>97199990</t>
  </si>
  <si>
    <t>VP429229</t>
  </si>
  <si>
    <t>6140</t>
  </si>
  <si>
    <t>OREGON DEPARTMENT OF AVIATION</t>
  </si>
  <si>
    <t>1931295136</t>
  </si>
  <si>
    <t>BT126489</t>
  </si>
  <si>
    <t xml:space="preserve"> CRF REIMBURSEMENT MARCH-JULY 2020</t>
  </si>
  <si>
    <t>OREGON DEPARTMENT OF ENERGY</t>
  </si>
  <si>
    <t>1930643773</t>
  </si>
  <si>
    <t>BT126465</t>
  </si>
  <si>
    <t>OREGON DEPARTMENT OF FORESTRY</t>
  </si>
  <si>
    <t>1936002375</t>
  </si>
  <si>
    <t>62926190</t>
  </si>
  <si>
    <t>BT126798</t>
  </si>
  <si>
    <t>6177</t>
  </si>
  <si>
    <t>083</t>
  </si>
  <si>
    <t>OREGON DEPARTMENT OF REVENUE</t>
  </si>
  <si>
    <t>1936001960</t>
  </si>
  <si>
    <t>BT126910</t>
  </si>
  <si>
    <t>7019</t>
  </si>
  <si>
    <t>081</t>
  </si>
  <si>
    <t>OREGON DEPT OF TRANSPORTATION</t>
  </si>
  <si>
    <t>1931111585</t>
  </si>
  <si>
    <t>BT126490</t>
  </si>
  <si>
    <t>OREGON GOVERNMENT ETHICS COMMISSION</t>
  </si>
  <si>
    <t>1930637608</t>
  </si>
  <si>
    <t>19941900</t>
  </si>
  <si>
    <t>6091</t>
  </si>
  <si>
    <t>OREGON HEALTH AUTHORITY</t>
  </si>
  <si>
    <t>1273327978</t>
  </si>
  <si>
    <t>BT125928</t>
  </si>
  <si>
    <t>CRF GRANT PER AUG EB ACTION ITEM 1</t>
  </si>
  <si>
    <t>CRF GRANT PER AUG EB ACTION ITEM 2</t>
  </si>
  <si>
    <t>BT126053</t>
  </si>
  <si>
    <t>CRF GRANT PER SB5723</t>
  </si>
  <si>
    <t>BT126323</t>
  </si>
  <si>
    <t>CRF TRANSFER PER 09/25 EB ACTION ITEM 21</t>
  </si>
  <si>
    <t>BT126324</t>
  </si>
  <si>
    <t>BT125507</t>
  </si>
  <si>
    <t>AOBJ CHNG CRF GRANT PER EB ACTIN ITEM 15</t>
  </si>
  <si>
    <t>BT125526</t>
  </si>
  <si>
    <t>AOBJ CHNG CRF GRANT PER EB ACTIN ITEM 07</t>
  </si>
  <si>
    <t>OREGON LIQUOR CONTROL COMMISSION</t>
  </si>
  <si>
    <t>1936001774</t>
  </si>
  <si>
    <t>84501020</t>
  </si>
  <si>
    <t>BT126797</t>
  </si>
  <si>
    <t>BT210158</t>
  </si>
  <si>
    <t>CRF DEC 2020 OVER REIMBURSEMENT</t>
  </si>
  <si>
    <t>OREGON MILITARY DEPARTMENT</t>
  </si>
  <si>
    <t>1936001775</t>
  </si>
  <si>
    <t>BT126743</t>
  </si>
  <si>
    <t>CRF REIMBURSEMENT FOR AUGUST 2020</t>
  </si>
  <si>
    <t>BT126753</t>
  </si>
  <si>
    <t>24804020</t>
  </si>
  <si>
    <t>24804030</t>
  </si>
  <si>
    <t>BT127538</t>
  </si>
  <si>
    <t>24804040</t>
  </si>
  <si>
    <t>24804550</t>
  </si>
  <si>
    <t>BT126193</t>
  </si>
  <si>
    <t>CRF TRANSFER PER SB5723,SECTION 296</t>
  </si>
  <si>
    <t>OREGON REAL ESTATE AGENCY</t>
  </si>
  <si>
    <t>1930951939</t>
  </si>
  <si>
    <t>BT126466</t>
  </si>
  <si>
    <t>OREGON STATE LIBRARY</t>
  </si>
  <si>
    <t>1936001773</t>
  </si>
  <si>
    <t>BT126362</t>
  </si>
  <si>
    <t>OREGON WATERSHED ENHANCEMENT BOARD</t>
  </si>
  <si>
    <t>1931275767</t>
  </si>
  <si>
    <t>BT125422</t>
  </si>
  <si>
    <t>CR042589</t>
  </si>
  <si>
    <t>BT128155</t>
  </si>
  <si>
    <t>07082021</t>
  </si>
  <si>
    <t>RCLS CRF GRANT RTRN: NEG TRNS OUT TO ROX</t>
  </si>
  <si>
    <t>OREGON YOUTH AUTHORITY</t>
  </si>
  <si>
    <t>1931182119</t>
  </si>
  <si>
    <t>BT126573</t>
  </si>
  <si>
    <t>PUBLIC UTILITY COMMISSION</t>
  </si>
  <si>
    <t>1936001871</t>
  </si>
  <si>
    <t>86047250</t>
  </si>
  <si>
    <t>BT125503</t>
  </si>
  <si>
    <t>6195</t>
  </si>
  <si>
    <t>AOBJ CHNG CRF GRANT PER EB ACTIN ITEM 06</t>
  </si>
  <si>
    <t>STATE BOARD OF LICENSED SOCIAL WORKERS</t>
  </si>
  <si>
    <t>1931321912</t>
  </si>
  <si>
    <t>12443500</t>
  </si>
  <si>
    <t>6090</t>
  </si>
  <si>
    <t>STATE DEPARTMENT OF AGRICULTURE</t>
  </si>
  <si>
    <t>1936001759</t>
  </si>
  <si>
    <t>BT126492</t>
  </si>
  <si>
    <t>BT126754</t>
  </si>
  <si>
    <t>STATE OF OREGON BOARD OF PHARMACY</t>
  </si>
  <si>
    <t>1320204322</t>
  </si>
  <si>
    <t>BT126350</t>
  </si>
  <si>
    <t>STATE OF OREGON BUREAU OF LABOR AND INDUSTRIES</t>
  </si>
  <si>
    <t>1936001771</t>
  </si>
  <si>
    <t>BT126921</t>
  </si>
  <si>
    <t>BT127518</t>
  </si>
  <si>
    <t>STATE OF OREGON DEPARTMENT OF CORRECTIONS</t>
  </si>
  <si>
    <t>1930576068</t>
  </si>
  <si>
    <t>BT126353</t>
  </si>
  <si>
    <t>BT126519</t>
  </si>
  <si>
    <t>CRF TRANSFER PER SB5723, SEC 285.</t>
  </si>
  <si>
    <t>STATE OF OREGON DEPARTMENT OF EDUCATION</t>
  </si>
  <si>
    <t>1936001954</t>
  </si>
  <si>
    <t>58110260</t>
  </si>
  <si>
    <t>BT126093</t>
  </si>
  <si>
    <t>CRF GRANT PER JUNE EB ACTION ITEM 13</t>
  </si>
  <si>
    <t>BT126512</t>
  </si>
  <si>
    <t>CRF TRANSFER PER 11/09 EB, ITEM 6.</t>
  </si>
  <si>
    <t>BT125502</t>
  </si>
  <si>
    <t>AOBJ CHNG CRF GRANT PER EB ACTIN ITEM 13</t>
  </si>
  <si>
    <t>BT126134</t>
  </si>
  <si>
    <t>CRF GRANT SB5723</t>
  </si>
  <si>
    <t>BT126554</t>
  </si>
  <si>
    <t>CRF REIMBURSEMENT FOR MARCH-JULY 2020.</t>
  </si>
  <si>
    <t>STATE OF OREGON DEPARTMENT OF JUSTICE</t>
  </si>
  <si>
    <t>1936001740</t>
  </si>
  <si>
    <t>BT060051</t>
  </si>
  <si>
    <t>RETURN OVER REQUESTED CRF FUNDS</t>
  </si>
  <si>
    <t>BT126052</t>
  </si>
  <si>
    <t>CRF GRANT PER JUN EB ACTION ITEM 3</t>
  </si>
  <si>
    <t>CRF GRANT PER SB5723 SECTION 261 3</t>
  </si>
  <si>
    <t>BT126480</t>
  </si>
  <si>
    <t>BT126528</t>
  </si>
  <si>
    <t>CRF TRANSFER PER 11/09 EB ITEM 7</t>
  </si>
  <si>
    <t>BT126691</t>
  </si>
  <si>
    <t>STATE OF OREGON DEPARTMENT OF VETERANS AFFAIRS</t>
  </si>
  <si>
    <t>1936001957</t>
  </si>
  <si>
    <t>27446840</t>
  </si>
  <si>
    <t>BT126360</t>
  </si>
  <si>
    <t>STATE OF OREGON DEPT OF GEOLOGY AND MINERAL IND</t>
  </si>
  <si>
    <t>1936001955</t>
  </si>
  <si>
    <t>BT126572</t>
  </si>
  <si>
    <t>STATE OF OREGON DIVISION OF STATE LANDS</t>
  </si>
  <si>
    <t>1936001772</t>
  </si>
  <si>
    <t>14120200</t>
  </si>
  <si>
    <t>BT126809</t>
  </si>
  <si>
    <t>CRF REIMBURSEMENT FOR MARCH - OCT 2020</t>
  </si>
  <si>
    <t>BT127460</t>
  </si>
  <si>
    <t>CRF REIMBURSEMENT FOR NOV-2020</t>
  </si>
  <si>
    <t>STATE OF OREGON HEALTH RELATED</t>
  </si>
  <si>
    <t>1760796866</t>
  </si>
  <si>
    <t>BT126456</t>
  </si>
  <si>
    <t>83347500</t>
  </si>
  <si>
    <t>BT127462</t>
  </si>
  <si>
    <t>STATE OF OREGON JUDICIAL DEPARTMENT</t>
  </si>
  <si>
    <t>1930613223</t>
  </si>
  <si>
    <t>BT126347</t>
  </si>
  <si>
    <t>BT126674</t>
  </si>
  <si>
    <t>CRF REIMBURSEMENT FOR AUG-OCT 2020.</t>
  </si>
  <si>
    <t>STATE OF OREGON SECRETARY OF STATE</t>
  </si>
  <si>
    <t>1936001784</t>
  </si>
  <si>
    <t>16563500</t>
  </si>
  <si>
    <t>BT126305</t>
  </si>
  <si>
    <t>CRF TRANSFER PER 09/25/20 EB, SECTION 1</t>
  </si>
  <si>
    <t>BT126440</t>
  </si>
  <si>
    <t>G38 CHNG CRF TRANSFER PER 09/25/20 EB S1</t>
  </si>
  <si>
    <t>BT128285</t>
  </si>
  <si>
    <t>BT210734</t>
  </si>
  <si>
    <t>CRF 21.019</t>
  </si>
  <si>
    <t>G38 CORR RTRN UNUSED CRF FUNDS 09/25 EB</t>
  </si>
  <si>
    <t>RETURN UNUSED CRF FUNDS RCVD 9/25/20 EB</t>
  </si>
  <si>
    <t>BT126363</t>
  </si>
  <si>
    <t>BT126675</t>
  </si>
  <si>
    <t>16590030</t>
  </si>
  <si>
    <t>STATE OF OREGON WATER RESOURCES DEPARTMENT</t>
  </si>
  <si>
    <t>1936001760</t>
  </si>
  <si>
    <t>69064000</t>
  </si>
  <si>
    <t>BT126346</t>
  </si>
  <si>
    <t>CRF REIMBURSEMENT FOR MARCH -JULY 2020</t>
  </si>
  <si>
    <t>69064010</t>
  </si>
  <si>
    <t>STATE PARKS AND RECREATION DEPARTMENT</t>
  </si>
  <si>
    <t>1931018525</t>
  </si>
  <si>
    <t>BT126349</t>
  </si>
  <si>
    <t>BT126751</t>
  </si>
  <si>
    <t>BT127461</t>
  </si>
  <si>
    <t>TEACHER STANDARDS &amp; PRACTICES COMMISSION</t>
  </si>
  <si>
    <t>1930742252</t>
  </si>
  <si>
    <t>58445500</t>
  </si>
  <si>
    <t>BT126458</t>
  </si>
  <si>
    <t>TRAVEL INFORMATION COUNCIL</t>
  </si>
  <si>
    <t>1931144878</t>
  </si>
  <si>
    <t>73399990</t>
  </si>
  <si>
    <t>VP429309</t>
  </si>
  <si>
    <t>6184</t>
  </si>
  <si>
    <t>VP430183</t>
  </si>
  <si>
    <t>VP432322</t>
  </si>
  <si>
    <t>Agency</t>
  </si>
  <si>
    <t>*Exclude per Barb.  During FY20, transaction accrued as transfer-out.  Later re-classed to distribution.</t>
  </si>
  <si>
    <t>Total agency distributions, netted with PP's:</t>
  </si>
  <si>
    <t>FY20 transfers-in accrued (later Distributions):</t>
  </si>
  <si>
    <t>100</t>
  </si>
  <si>
    <t>107</t>
  </si>
  <si>
    <t>109</t>
  </si>
  <si>
    <t>114</t>
  </si>
  <si>
    <t>120</t>
  </si>
  <si>
    <t>121</t>
  </si>
  <si>
    <t>123</t>
  </si>
  <si>
    <t>124</t>
  </si>
  <si>
    <t>137</t>
  </si>
  <si>
    <t>141</t>
  </si>
  <si>
    <t>150</t>
  </si>
  <si>
    <t>165</t>
  </si>
  <si>
    <t>198</t>
  </si>
  <si>
    <t>199</t>
  </si>
  <si>
    <t>248</t>
  </si>
  <si>
    <t>255</t>
  </si>
  <si>
    <t>257</t>
  </si>
  <si>
    <t>274</t>
  </si>
  <si>
    <t>291</t>
  </si>
  <si>
    <t>330</t>
  </si>
  <si>
    <t>340</t>
  </si>
  <si>
    <t>404</t>
  </si>
  <si>
    <t>415</t>
  </si>
  <si>
    <t>440</t>
  </si>
  <si>
    <t>443</t>
  </si>
  <si>
    <t>471</t>
  </si>
  <si>
    <t>525</t>
  </si>
  <si>
    <t>543</t>
  </si>
  <si>
    <t>581</t>
  </si>
  <si>
    <t>584</t>
  </si>
  <si>
    <t>585</t>
  </si>
  <si>
    <t>603</t>
  </si>
  <si>
    <t>629</t>
  </si>
  <si>
    <t>632</t>
  </si>
  <si>
    <t>634</t>
  </si>
  <si>
    <t>635</t>
  </si>
  <si>
    <t>660</t>
  </si>
  <si>
    <t>662</t>
  </si>
  <si>
    <t>690</t>
  </si>
  <si>
    <t>691</t>
  </si>
  <si>
    <t>730</t>
  </si>
  <si>
    <t>733</t>
  </si>
  <si>
    <t>833</t>
  </si>
  <si>
    <t>839</t>
  </si>
  <si>
    <t>845</t>
  </si>
  <si>
    <t>855</t>
  </si>
  <si>
    <t>914</t>
  </si>
  <si>
    <t>915</t>
  </si>
  <si>
    <t>919</t>
  </si>
  <si>
    <t>971</t>
  </si>
  <si>
    <t>Grand Total</t>
  </si>
  <si>
    <t>Sum of Deb Pos Trans Amt</t>
  </si>
  <si>
    <t>Total</t>
  </si>
  <si>
    <t>T-Code</t>
  </si>
  <si>
    <t>R</t>
  </si>
  <si>
    <t>RVS</t>
  </si>
  <si>
    <t>GL</t>
  </si>
  <si>
    <t>RCLS AGY CRF DIST TO RED OF REV PER SARS</t>
  </si>
  <si>
    <t>Invoice Description</t>
  </si>
  <si>
    <t>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</si>
</sst>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4" fontId="0" fillId="0" borderId="0" xfId="1" applyFont="1"/>
    <xf numFmtId="0" fontId="0" fillId="0" borderId="0" xfId="0" applyNumberFormat="1"/>
    <xf numFmtId="44" fontId="0" fillId="0" borderId="0" xfId="1" applyFont="1" applyBorder="1"/>
    <xf numFmtId="44" fontId="0" fillId="2" borderId="1" xfId="1" applyFont="1" applyFill="1" applyBorder="1"/>
    <xf numFmtId="0" fontId="3" fillId="0" borderId="0" xfId="0" applyNumberFormat="1" applyFont="1"/>
    <xf numFmtId="49" fontId="3" fillId="0" borderId="0" xfId="0" applyNumberFormat="1" applyFont="1"/>
    <xf numFmtId="44" fontId="3" fillId="0" borderId="0" xfId="1" applyFont="1"/>
    <xf numFmtId="44" fontId="3" fillId="0" borderId="1" xfId="1" applyFont="1" applyBorder="1"/>
    <xf numFmtId="0" fontId="0" fillId="0" borderId="0" xfId="0" applyNumberFormat="1" applyFont="1"/>
    <xf numFmtId="49" fontId="0" fillId="0" borderId="0" xfId="0" applyNumberFormat="1" applyFont="1"/>
    <xf numFmtId="44" fontId="0" fillId="2" borderId="1" xfId="0" applyNumberFormat="1" applyFill="1" applyBorder="1"/>
    <xf numFmtId="44" fontId="3" fillId="0" borderId="1" xfId="1" applyFont="1" applyFill="1" applyBorder="1"/>
    <xf numFmtId="44" fontId="0" fillId="3" borderId="0" xfId="1" applyFont="1" applyFill="1"/>
    <xf numFmtId="44" fontId="0" fillId="0" borderId="0" xfId="0" applyNumberFormat="1"/>
    <xf numFmtId="44" fontId="0" fillId="0" borderId="1" xfId="1" applyFont="1" applyBorder="1"/>
    <xf numFmtId="44" fontId="0" fillId="0" borderId="1" xfId="0" applyNumberFormat="1" applyBorder="1"/>
    <xf numFmtId="0" fontId="0" fillId="0" borderId="0" xfId="0" pivotButton="1"/>
    <xf numFmtId="0" fontId="2" fillId="4" borderId="2" xfId="0" applyFont="1" applyFill="1" applyBorder="1"/>
    <xf numFmtId="0" fontId="2" fillId="0" borderId="2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quotePrefix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EHL Jeffrey * DAS" refreshedDate="44403.630045254627" createdVersion="6" refreshedVersion="6" minRefreshableVersion="3" recordCount="273">
  <cacheSource type="worksheet">
    <worksheetSource ref="A1:P274" sheet="Data For Re-Class"/>
  </cacheSource>
  <cacheFields count="16">
    <cacheField name="Agency" numFmtId="0">
      <sharedItems count="50">
        <s v="100"/>
        <s v="107"/>
        <s v="109"/>
        <s v="114"/>
        <s v="120"/>
        <s v="121"/>
        <s v="123"/>
        <s v="124"/>
        <s v="137"/>
        <s v="141"/>
        <s v="150"/>
        <s v="165"/>
        <s v="198"/>
        <s v="199"/>
        <s v="248"/>
        <s v="255"/>
        <s v="257"/>
        <s v="274"/>
        <s v="291"/>
        <s v="330"/>
        <s v="340"/>
        <s v="404"/>
        <s v="415"/>
        <s v="440"/>
        <s v="443"/>
        <s v="471"/>
        <s v="525"/>
        <s v="543"/>
        <s v="581"/>
        <s v="584"/>
        <s v="585"/>
        <s v="603"/>
        <s v="629"/>
        <s v="632"/>
        <s v="634"/>
        <s v="635"/>
        <s v="660"/>
        <s v="662"/>
        <s v="690"/>
        <s v="691"/>
        <s v="730"/>
        <s v="733"/>
        <s v="833"/>
        <s v="839"/>
        <s v="845"/>
        <s v="855"/>
        <s v="914"/>
        <s v="915"/>
        <s v="919"/>
        <s v="971"/>
      </sharedItems>
    </cacheField>
    <cacheField name="Vendor Name" numFmtId="49">
      <sharedItems containsBlank="1"/>
    </cacheField>
    <cacheField name="Vendor No" numFmtId="49">
      <sharedItems containsBlank="1"/>
    </cacheField>
    <cacheField name="Vendor Mail Code" numFmtId="49">
      <sharedItems containsBlank="1"/>
    </cacheField>
    <cacheField name="G38 Transfer" numFmtId="49">
      <sharedItems count="87">
        <s v="10034140"/>
        <s v="10740100"/>
        <s v="10740300"/>
        <s v="10740400"/>
        <s v="10740500"/>
        <s v="10740600"/>
        <s v="10942000"/>
        <s v="11448600"/>
        <s v="12043500"/>
        <s v="12140500"/>
        <s v="12330250"/>
        <s v="12443500"/>
        <s v="13730870"/>
        <s v="13781200"/>
        <s v="14120200"/>
        <s v="14120210"/>
        <s v="15041010"/>
        <s v="16590000"/>
        <s v="16590010"/>
        <s v="16590020"/>
        <s v="16590030"/>
        <s v="16590040"/>
        <s v="19841010"/>
        <s v="19841040"/>
        <s v="19941900"/>
        <s v="24804010"/>
        <s v="24804020"/>
        <s v="24804030"/>
        <s v="24804040"/>
        <s v="24804550"/>
        <s v="25516550"/>
        <s v="25732200"/>
        <s v="27446840"/>
        <s v="27449520"/>
        <s v="29111300"/>
        <s v="29113370"/>
        <s v="33070100"/>
        <s v="34046000"/>
        <s v="40413100"/>
        <s v="41520220"/>
        <s v="44040200"/>
        <s v="44040210"/>
        <s v="44040220"/>
        <s v="44334140"/>
        <s v="47147220"/>
        <s v="52530030"/>
        <s v="52571510"/>
        <s v="54304500"/>
        <s v="58110260"/>
        <s v="58110270"/>
        <s v="58112700"/>
        <s v="58441500"/>
        <s v="58445500"/>
        <s v="58500150"/>
        <s v="58500250"/>
        <s v="60306020"/>
        <s v="60306030"/>
        <s v="60306040"/>
        <s v="60306050"/>
        <s v="62926190"/>
        <s v="63204190"/>
        <s v="63436010"/>
        <s v="63436020"/>
        <s v="63521450"/>
        <s v="66000260"/>
        <s v="66000270"/>
        <s v="66204370"/>
        <s v="69064000"/>
        <s v="69064010"/>
        <s v="69064020"/>
        <s v="69130190"/>
        <s v="73032090"/>
        <s v="73399990"/>
        <s v="83347500"/>
        <s v="83903600"/>
        <s v="83903650"/>
        <s v="84501000"/>
        <s v="84501010"/>
        <s v="84501020"/>
        <s v="85541000"/>
        <s v="91420190"/>
        <s v="91430190"/>
        <s v="91440190"/>
        <s v="91470190"/>
        <s v="91500070"/>
        <s v="91943300"/>
        <s v="97199990"/>
      </sharedItems>
    </cacheField>
    <cacheField name="Cur Doc No" numFmtId="49">
      <sharedItems/>
    </cacheField>
    <cacheField name="Cur Doc No Suffix" numFmtId="49">
      <sharedItems/>
    </cacheField>
    <cacheField name="Ref Doc No" numFmtId="49">
      <sharedItems containsBlank="1"/>
    </cacheField>
    <cacheField name="Ref Doc No Suffix" numFmtId="49">
      <sharedItems containsBlank="1"/>
    </cacheField>
    <cacheField name="Pca" numFmtId="49">
      <sharedItems/>
    </cacheField>
    <cacheField name="Agy Obj" numFmtId="49">
      <sharedItems count="50">
        <s v="6153"/>
        <s v="6122"/>
        <s v="6188"/>
        <s v="6123"/>
        <s v="6088"/>
        <s v="6098"/>
        <s v="6124"/>
        <s v="6090"/>
        <s v="6126"/>
        <s v="6127"/>
        <s v="6128"/>
        <s v="6131"/>
        <s v="6132"/>
        <s v="6091"/>
        <s v="6133"/>
        <s v="6135"/>
        <s v="6136"/>
        <s v="6138"/>
        <s v="6139"/>
        <s v="6142"/>
        <s v="6144"/>
        <s v="6110"/>
        <s v="6096"/>
        <s v="6161"/>
        <s v="6157"/>
        <s v="6164"/>
        <s v="6198"/>
        <s v="6105"/>
        <s v="6170"/>
        <s v="6172"/>
        <s v="6173"/>
        <s v="6175"/>
        <s v="6177"/>
        <s v="6178"/>
        <s v="6182"/>
        <s v="6179"/>
        <s v="6180"/>
        <s v="6085"/>
        <s v="6181"/>
        <s v="6084"/>
        <s v="6183"/>
        <s v="6184"/>
        <s v="6190"/>
        <s v="6191"/>
        <s v="6192"/>
        <s v="6155"/>
        <s v="6196"/>
        <s v="6197"/>
        <s v="6156"/>
        <s v="6140"/>
      </sharedItems>
    </cacheField>
    <cacheField name="Grant No" numFmtId="49">
      <sharedItems/>
    </cacheField>
    <cacheField name="Grant Phase" numFmtId="49">
      <sharedItems/>
    </cacheField>
    <cacheField name="Invoice No" numFmtId="49">
      <sharedItems containsBlank="1"/>
    </cacheField>
    <cacheField name="Invoice Desc" numFmtId="49">
      <sharedItems/>
    </cacheField>
    <cacheField name="Deb Pos Trans Amt" numFmtId="44">
      <sharedItems containsSemiMixedTypes="0" containsString="0" containsNumber="1" minValue="-22599123.18" maxValue="94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3">
  <r>
    <x v="0"/>
    <m/>
    <m/>
    <m/>
    <x v="0"/>
    <s v="PP000886"/>
    <s v="001"/>
    <m/>
    <m/>
    <s v="62000"/>
    <x v="0"/>
    <s v="620000"/>
    <s v="01"/>
    <m/>
    <s v="SARS POST-CLOSE FY20 CRF AGENCY DISTRIB"/>
    <n v="-18094182.739999998"/>
  </r>
  <r>
    <x v="0"/>
    <m/>
    <m/>
    <m/>
    <x v="0"/>
    <s v="PP000889"/>
    <s v="001"/>
    <m/>
    <m/>
    <s v="62000"/>
    <x v="0"/>
    <s v="620000"/>
    <s v="01"/>
    <m/>
    <s v="SARS POST-CLOSE FY20 CRF AGENCY DISTRIB"/>
    <n v="-234562.83"/>
  </r>
  <r>
    <x v="0"/>
    <s v="DEPT OF HUMAN SERVICES"/>
    <s v="1930592162"/>
    <s v="000"/>
    <x v="0"/>
    <s v="BT125930"/>
    <s v="001"/>
    <m/>
    <m/>
    <s v="62000"/>
    <x v="0"/>
    <s v="620000"/>
    <s v="01"/>
    <m/>
    <s v="CRF GRANT PER AUG EB ACTION ITEM  4"/>
    <n v="8000000"/>
  </r>
  <r>
    <x v="0"/>
    <s v="DEPT OF HUMAN SERVICES"/>
    <s v="1930592162"/>
    <s v="000"/>
    <x v="0"/>
    <s v="BT125978"/>
    <s v="001"/>
    <m/>
    <m/>
    <s v="62000"/>
    <x v="0"/>
    <s v="620000"/>
    <s v="01"/>
    <m/>
    <s v="CRF GRANT PER AUG EB ACTION ITEM 4"/>
    <n v="21767055"/>
  </r>
  <r>
    <x v="0"/>
    <s v="DEPT OF HUMAN SERVICES"/>
    <s v="1930592162"/>
    <s v="000"/>
    <x v="0"/>
    <s v="BT126067"/>
    <s v="001"/>
    <s v="BT125930"/>
    <s v="000"/>
    <s v="62000"/>
    <x v="0"/>
    <s v="620000"/>
    <s v="01"/>
    <s v="09/28/2020"/>
    <s v="CRF GRANT PER AUG EB ACTION ITEM  4"/>
    <n v="-6000000"/>
  </r>
  <r>
    <x v="0"/>
    <s v="DEPT OF HUMAN SERVICES"/>
    <s v="1930592162"/>
    <s v="000"/>
    <x v="0"/>
    <s v="BT126099"/>
    <s v="001"/>
    <m/>
    <m/>
    <s v="62000"/>
    <x v="0"/>
    <s v="620000"/>
    <s v="01"/>
    <m/>
    <s v="CRF GRANT PER SB5723 SECTION 279"/>
    <n v="3350000"/>
  </r>
  <r>
    <x v="0"/>
    <s v="DEPT OF HUMAN SERVICES"/>
    <s v="1930592162"/>
    <s v="000"/>
    <x v="0"/>
    <s v="BT126325"/>
    <s v="001"/>
    <m/>
    <m/>
    <s v="62000"/>
    <x v="0"/>
    <s v="620000"/>
    <s v="01"/>
    <m/>
    <s v="CRF REIMBURSEMENT FOR MARCH-JULY 2020"/>
    <n v="21223912.949999999"/>
  </r>
  <r>
    <x v="0"/>
    <s v="DEPT OF HUMAN SERVICES"/>
    <s v="1930592162"/>
    <s v="000"/>
    <x v="0"/>
    <s v="BT126491"/>
    <s v="002"/>
    <m/>
    <m/>
    <s v="62000"/>
    <x v="0"/>
    <s v="620000"/>
    <s v="01"/>
    <m/>
    <s v="CRF TRANSFER PER 11/09/20 EB,ITEM 8"/>
    <n v="300000"/>
  </r>
  <r>
    <x v="0"/>
    <s v="DEPT OF HUMAN SERVICES"/>
    <s v="1930592162"/>
    <s v="000"/>
    <x v="0"/>
    <s v="BT126491"/>
    <s v="003"/>
    <m/>
    <m/>
    <s v="62000"/>
    <x v="0"/>
    <s v="620000"/>
    <s v="01"/>
    <m/>
    <s v="CRF TRANSFER PER 11/09/20 EB,ITEM 9"/>
    <n v="5000000"/>
  </r>
  <r>
    <x v="0"/>
    <s v="DEPT OF HUMAN SERVICES"/>
    <s v="1930592162"/>
    <s v="000"/>
    <x v="0"/>
    <s v="BT126690"/>
    <s v="001"/>
    <m/>
    <m/>
    <s v="62000"/>
    <x v="0"/>
    <s v="620000"/>
    <s v="01"/>
    <m/>
    <s v="CRF REIMBURSEMENT FOR AUG-OCT 2020"/>
    <n v="8461814.0299999993"/>
  </r>
  <r>
    <x v="0"/>
    <s v="DEPT OF HUMAN SERVICES"/>
    <s v="1930592162"/>
    <s v="000"/>
    <x v="0"/>
    <s v="BT127485"/>
    <s v="037"/>
    <m/>
    <m/>
    <s v="62000"/>
    <x v="0"/>
    <s v="620000"/>
    <s v="01"/>
    <m/>
    <s v="CRF REIMBURSEMENT FOR NOV-DEC 2020"/>
    <n v="11368599.800000001"/>
  </r>
  <r>
    <x v="0"/>
    <s v="DEPT OF HUMAN SERVICES"/>
    <s v="1930592162"/>
    <s v="000"/>
    <x v="0"/>
    <s v="BT190592"/>
    <s v="002"/>
    <s v="BT125978"/>
    <s v="000"/>
    <s v="62000"/>
    <x v="0"/>
    <s v="620000"/>
    <s v="01"/>
    <s v="09/29/2020"/>
    <s v="CRF GRANT PER AUG EB ACTION ITEM  4"/>
    <n v="-9556706"/>
  </r>
  <r>
    <x v="1"/>
    <m/>
    <m/>
    <m/>
    <x v="1"/>
    <s v="PP000886"/>
    <s v="003"/>
    <m/>
    <m/>
    <s v="62000"/>
    <x v="1"/>
    <s v="620000"/>
    <s v="01"/>
    <m/>
    <s v="SARS POST-CLOSE FY20 CRF AGENCY DISTRIB"/>
    <n v="-9731188.0399999991"/>
  </r>
  <r>
    <x v="1"/>
    <s v="DEPARTMENT OF ADMINISTRATIVE SERVICES"/>
    <s v="1931116396"/>
    <s v="001"/>
    <x v="1"/>
    <s v="BT126562"/>
    <s v="001"/>
    <m/>
    <m/>
    <s v="62000"/>
    <x v="1"/>
    <s v="620000"/>
    <s v="01"/>
    <m/>
    <s v="CRF REIMBURSEMENT FOR MARCH-JULY 2020"/>
    <n v="9081698.6699999999"/>
  </r>
  <r>
    <x v="1"/>
    <s v="DEPARTMENT OF ADMINISTRATIVE SERVICES"/>
    <s v="1931116396"/>
    <s v="001"/>
    <x v="1"/>
    <s v="BT126711"/>
    <s v="002"/>
    <m/>
    <m/>
    <s v="62000"/>
    <x v="1"/>
    <s v="620000"/>
    <s v="01"/>
    <m/>
    <s v="CRF REIMBURSEMENT FOR AUG-OCT 2020"/>
    <n v="881155.29"/>
  </r>
  <r>
    <x v="1"/>
    <s v="DEPARTMENT OF ADMINISTRATIVE SERVICES"/>
    <s v="1931116396"/>
    <s v="001"/>
    <x v="1"/>
    <s v="BT127485"/>
    <s v="073"/>
    <m/>
    <m/>
    <s v="62000"/>
    <x v="1"/>
    <s v="620000"/>
    <s v="01"/>
    <m/>
    <s v="CRF REIMBURSEMENT FOR NOV-DEC 2020"/>
    <n v="583847.09"/>
  </r>
  <r>
    <x v="1"/>
    <m/>
    <m/>
    <m/>
    <x v="2"/>
    <s v="PP000886"/>
    <s v="002"/>
    <m/>
    <m/>
    <s v="62000"/>
    <x v="1"/>
    <s v="620000"/>
    <s v="01"/>
    <m/>
    <s v="SARS POST-CLOSE FY20 CRF AGENCY DISTRIB"/>
    <n v="-84265.35"/>
  </r>
  <r>
    <x v="1"/>
    <s v="DEPARTMENT OF ADMINISTRATIVE SERVICES"/>
    <s v="1931116396"/>
    <s v="001"/>
    <x v="2"/>
    <s v="BT126562"/>
    <s v="002"/>
    <m/>
    <m/>
    <s v="62000"/>
    <x v="1"/>
    <s v="620000"/>
    <s v="01"/>
    <m/>
    <s v="CRF REIMBURSEMENT FOR MARCH-JULY 2020"/>
    <n v="105692.46"/>
  </r>
  <r>
    <x v="1"/>
    <s v="DEPARTMENT OF ADMINISTRATIVE SERVICES"/>
    <s v="1931116396"/>
    <s v="001"/>
    <x v="2"/>
    <s v="BT126711"/>
    <s v="001"/>
    <m/>
    <m/>
    <s v="62000"/>
    <x v="1"/>
    <s v="620000"/>
    <s v="01"/>
    <m/>
    <s v="CRF REIMBURSEMENT FOR AUG-OCT 2020"/>
    <n v="72364.960000000006"/>
  </r>
  <r>
    <x v="1"/>
    <s v="DEPARTMENT OF ADMINISTRATIVE SERVICES"/>
    <s v="1931116396"/>
    <s v="001"/>
    <x v="2"/>
    <s v="BT127485"/>
    <s v="077"/>
    <m/>
    <m/>
    <s v="62000"/>
    <x v="1"/>
    <s v="620000"/>
    <s v="01"/>
    <m/>
    <s v="CRF REIMBURSEMENT FOR NOV-DEC 2020"/>
    <n v="48032.82"/>
  </r>
  <r>
    <x v="1"/>
    <s v="DEPARTMENT OF ADMINISTRATIVE SERVICES"/>
    <s v="1931116396"/>
    <s v="001"/>
    <x v="3"/>
    <s v="BT126562"/>
    <s v="003"/>
    <m/>
    <m/>
    <s v="62000"/>
    <x v="1"/>
    <s v="620000"/>
    <s v="01"/>
    <m/>
    <s v="CRF REIMBURSEMENT FOR MARCH-JULY 2020"/>
    <n v="821462.94"/>
  </r>
  <r>
    <x v="1"/>
    <s v="DEPARTMENT OF ADMINISTRATIVE SERVICES"/>
    <s v="1931116396"/>
    <s v="001"/>
    <x v="3"/>
    <s v="BT126711"/>
    <s v="004"/>
    <m/>
    <m/>
    <s v="62000"/>
    <x v="1"/>
    <s v="620000"/>
    <s v="01"/>
    <m/>
    <s v="CRF REIMBURSEMENT FOR AUG-OCT 2020"/>
    <n v="3752432.42"/>
  </r>
  <r>
    <x v="1"/>
    <s v="DEPARTMENT OF ADMINISTRATIVE SERVICES"/>
    <s v="1931116396"/>
    <s v="001"/>
    <x v="3"/>
    <s v="BT127485"/>
    <s v="071"/>
    <m/>
    <m/>
    <s v="62000"/>
    <x v="1"/>
    <s v="620000"/>
    <s v="01"/>
    <m/>
    <s v="CRF REIMBURSEMENT FOR NOV-DEC 2020"/>
    <n v="8878161.8300000001"/>
  </r>
  <r>
    <x v="1"/>
    <s v="DEPARTMENT OF ADMINISTRATIVE SERVICES"/>
    <s v="1931116396"/>
    <s v="001"/>
    <x v="4"/>
    <s v="BT126562"/>
    <s v="004"/>
    <m/>
    <m/>
    <s v="62000"/>
    <x v="1"/>
    <s v="620000"/>
    <s v="01"/>
    <m/>
    <s v="CRF REIMBURSEMENT FOR MARCH-JULY 2020"/>
    <n v="62534.57"/>
  </r>
  <r>
    <x v="1"/>
    <s v="DEPARTMENT OF ADMINISTRATIVE SERVICES"/>
    <s v="1931116396"/>
    <s v="001"/>
    <x v="4"/>
    <s v="BT126711"/>
    <s v="003"/>
    <m/>
    <m/>
    <s v="62000"/>
    <x v="1"/>
    <s v="620000"/>
    <s v="01"/>
    <m/>
    <s v="CRF REIMBURSEMENT FOR AUG-OCT 2020"/>
    <n v="59300.69"/>
  </r>
  <r>
    <x v="1"/>
    <s v="DEPARTMENT OF ADMINISTRATIVE SERVICES"/>
    <s v="1931116396"/>
    <s v="001"/>
    <x v="4"/>
    <s v="BT127485"/>
    <s v="075"/>
    <m/>
    <m/>
    <s v="62000"/>
    <x v="1"/>
    <s v="620000"/>
    <s v="01"/>
    <m/>
    <s v="CRF REIMBURSEMENT FOR NOV-DEC 2020"/>
    <n v="39115.54"/>
  </r>
  <r>
    <x v="1"/>
    <s v="DEPARTMENT OF ADMINISTRATIVE SERVICES"/>
    <s v="1931116396"/>
    <s v="001"/>
    <x v="5"/>
    <s v="BT126562"/>
    <s v="005"/>
    <m/>
    <m/>
    <s v="62000"/>
    <x v="1"/>
    <s v="620000"/>
    <s v="01"/>
    <m/>
    <s v="CRF REIMBURSEMENT FOR MARCH-JULY 2020"/>
    <n v="6293.84"/>
  </r>
  <r>
    <x v="1"/>
    <s v="DEPARTMENT OF ADMINISTRATIVE SERVICES"/>
    <s v="1931116396"/>
    <s v="001"/>
    <x v="5"/>
    <s v="BT127485"/>
    <s v="079"/>
    <m/>
    <m/>
    <s v="62000"/>
    <x v="1"/>
    <s v="620000"/>
    <s v="01"/>
    <m/>
    <s v="CRF REIMBURSEMENT FOR NOV-DEC 2020"/>
    <n v="570.95000000000005"/>
  </r>
  <r>
    <x v="2"/>
    <m/>
    <m/>
    <m/>
    <x v="6"/>
    <s v="PP000886"/>
    <s v="006"/>
    <m/>
    <m/>
    <s v="62000"/>
    <x v="2"/>
    <s v="620000"/>
    <s v="01"/>
    <m/>
    <s v="SARS POST-CLOSE FY20 CRF AGENCY DISTRIB"/>
    <n v="-137.53"/>
  </r>
  <r>
    <x v="2"/>
    <s v="OREGON DEPARTMENT OF AVIATION"/>
    <s v="1931295136"/>
    <s v="000"/>
    <x v="6"/>
    <s v="BT126489"/>
    <s v="001"/>
    <m/>
    <m/>
    <s v="62000"/>
    <x v="2"/>
    <s v="620000"/>
    <s v="01"/>
    <m/>
    <s v=" CRF REIMBURSEMENT MARCH-JULY 2020"/>
    <n v="539.49"/>
  </r>
  <r>
    <x v="3"/>
    <m/>
    <m/>
    <m/>
    <x v="7"/>
    <s v="PP000886"/>
    <s v="007"/>
    <m/>
    <m/>
    <s v="62000"/>
    <x v="3"/>
    <s v="620000"/>
    <s v="01"/>
    <m/>
    <s v="SARS POST-CLOSE FY20 CRF AGENCY DISTRIB"/>
    <n v="-7211.61"/>
  </r>
  <r>
    <x v="3"/>
    <s v="LONG-TERM CARE OMBUDSMAN"/>
    <s v="1930893747"/>
    <s v="000"/>
    <x v="7"/>
    <s v="BT126329"/>
    <s v="001"/>
    <m/>
    <m/>
    <s v="62000"/>
    <x v="3"/>
    <s v="620000"/>
    <s v="01"/>
    <m/>
    <s v="CRF REIMBURSEMENT FOR MARCH-JULY 2020"/>
    <n v="7687.26"/>
  </r>
  <r>
    <x v="3"/>
    <s v="LONG-TERM CARE OMBUDSMAN"/>
    <s v="1930893747"/>
    <s v="000"/>
    <x v="7"/>
    <s v="BT126690"/>
    <s v="003"/>
    <m/>
    <m/>
    <s v="62000"/>
    <x v="3"/>
    <s v="620000"/>
    <s v="01"/>
    <m/>
    <s v="CRF REIMBURSEMENT FOR AUG-OCT 2020"/>
    <n v="6491.73"/>
  </r>
  <r>
    <x v="3"/>
    <s v="LONG-TERM CARE OMBUDSMAN"/>
    <s v="1930893747"/>
    <s v="000"/>
    <x v="7"/>
    <s v="BT127485"/>
    <s v="007"/>
    <m/>
    <m/>
    <s v="62000"/>
    <x v="3"/>
    <s v="620000"/>
    <s v="01"/>
    <m/>
    <s v="CRF REIMBURSEMENT FOR NOV-DEC 2020"/>
    <n v="4404.01"/>
  </r>
  <r>
    <x v="4"/>
    <s v="BOARD OF ACCOUNTANCY"/>
    <s v="1911834085"/>
    <s v="000"/>
    <x v="8"/>
    <s v="BT126717"/>
    <s v="009"/>
    <m/>
    <m/>
    <s v="62000"/>
    <x v="4"/>
    <s v="620000"/>
    <s v="01"/>
    <m/>
    <s v="CRF REIMBURSEMENT FOR AUG-OCT 2020"/>
    <n v="2995.56"/>
  </r>
  <r>
    <x v="4"/>
    <s v="BOARD OF ACCOUNTANCY"/>
    <s v="1911834085"/>
    <s v="000"/>
    <x v="8"/>
    <s v="BT127485"/>
    <s v="069"/>
    <m/>
    <m/>
    <s v="62000"/>
    <x v="4"/>
    <s v="620000"/>
    <s v="01"/>
    <m/>
    <s v="CRF REIMBURSEMENT FOR NOV-DEC 2020"/>
    <n v="7571.11"/>
  </r>
  <r>
    <x v="5"/>
    <m/>
    <m/>
    <m/>
    <x v="9"/>
    <s v="PP000886"/>
    <s v="008"/>
    <m/>
    <m/>
    <s v="62000"/>
    <x v="5"/>
    <s v="620000"/>
    <s v="01"/>
    <m/>
    <s v="SARS POST-CLOSE FY20 CRF AGENCY DISTRIB"/>
    <n v="-1398981.4"/>
  </r>
  <r>
    <x v="5"/>
    <s v="OFFICE OF THE GOVERNOR"/>
    <s v="1936001761"/>
    <s v="000"/>
    <x v="9"/>
    <s v="BT126357"/>
    <s v="001"/>
    <m/>
    <m/>
    <s v="62000"/>
    <x v="5"/>
    <s v="620000"/>
    <s v="01"/>
    <m/>
    <s v="CRF REIMBURSEMENT FOR MARCH-JULY 2020"/>
    <n v="1662281.22"/>
  </r>
  <r>
    <x v="5"/>
    <s v="OFFICE OF THE GOVERNOR"/>
    <s v="1936001761"/>
    <s v="000"/>
    <x v="9"/>
    <s v="BT126690"/>
    <s v="005"/>
    <m/>
    <m/>
    <s v="62000"/>
    <x v="5"/>
    <s v="620000"/>
    <s v="01"/>
    <m/>
    <s v="CRF REIMBURSEMENT FOR AUG-OCT 2020"/>
    <n v="313810.92"/>
  </r>
  <r>
    <x v="5"/>
    <s v="OFFICE OF THE GOVERNOR"/>
    <s v="1936001761"/>
    <s v="000"/>
    <x v="9"/>
    <s v="BT127485"/>
    <s v="031"/>
    <m/>
    <m/>
    <s v="62000"/>
    <x v="5"/>
    <s v="620000"/>
    <s v="01"/>
    <m/>
    <s v="CRF REIMBURSEMENT FOR NOV-DEC 2020"/>
    <n v="115210.7"/>
  </r>
  <r>
    <x v="6"/>
    <m/>
    <m/>
    <m/>
    <x v="10"/>
    <s v="PP000886"/>
    <s v="009"/>
    <m/>
    <m/>
    <s v="62000"/>
    <x v="6"/>
    <s v="620000"/>
    <s v="01"/>
    <m/>
    <s v="SARS POST-CLOSE FY20 CRF AGENCY DISTRIB"/>
    <n v="-7047.71"/>
  </r>
  <r>
    <x v="6"/>
    <m/>
    <m/>
    <m/>
    <x v="10"/>
    <s v="PP000886"/>
    <s v="010"/>
    <m/>
    <m/>
    <s v="62000"/>
    <x v="6"/>
    <s v="620000"/>
    <s v="01"/>
    <m/>
    <s v="SARS POST-CLOSE FY20 CRF AGENCY DISTRIB"/>
    <n v="-234935.87"/>
  </r>
  <r>
    <x v="6"/>
    <m/>
    <m/>
    <m/>
    <x v="10"/>
    <s v="PP000889"/>
    <s v="002"/>
    <m/>
    <m/>
    <s v="62000"/>
    <x v="6"/>
    <s v="620000"/>
    <s v="01"/>
    <m/>
    <s v="SARS POST-CLOSE FY20 CRF AGENCY DISTRIB"/>
    <n v="-149.80000000000001"/>
  </r>
  <r>
    <x v="6"/>
    <m/>
    <m/>
    <m/>
    <x v="10"/>
    <s v="PP000890"/>
    <s v="008"/>
    <s v="PP000886"/>
    <s v="000"/>
    <s v="62000"/>
    <x v="6"/>
    <s v="620000"/>
    <s v="01"/>
    <m/>
    <s v="G38 CHNG SARS POST-CLOSE FY20 CRF AGENCY"/>
    <n v="-115683.91"/>
  </r>
  <r>
    <x v="6"/>
    <s v="OR BUSINESS DEVELOPMENT DEPARTMENT"/>
    <s v="1930621491"/>
    <s v="000"/>
    <x v="10"/>
    <s v="BT024808"/>
    <s v="002"/>
    <m/>
    <m/>
    <s v="62000"/>
    <x v="6"/>
    <s v="620000"/>
    <s v="01"/>
    <m/>
    <s v="TRANSFER BROADBAND FUND TO DAS"/>
    <n v="-1095679"/>
  </r>
  <r>
    <x v="6"/>
    <s v="OR BUSINESS DEVELOPMENT DEPARTMENT"/>
    <s v="1930621491"/>
    <s v="000"/>
    <x v="10"/>
    <s v="BT125960"/>
    <s v="001"/>
    <m/>
    <m/>
    <s v="62000"/>
    <x v="6"/>
    <s v="620000"/>
    <s v="01"/>
    <m/>
    <s v="CRF GRANT PER JULY EB ACT ITEMS 1 &amp; 2"/>
    <n v="49084872"/>
  </r>
  <r>
    <x v="6"/>
    <s v="OR BUSINESS DEVELOPMENT DEPARTMENT"/>
    <s v="1930621491"/>
    <s v="000"/>
    <x v="10"/>
    <s v="BT126359"/>
    <s v="001"/>
    <m/>
    <m/>
    <s v="62000"/>
    <x v="6"/>
    <s v="620000"/>
    <s v="01"/>
    <m/>
    <s v="CRF REIMBURSEMENT FOR MARCH-JULY 2020"/>
    <n v="486910.2"/>
  </r>
  <r>
    <x v="6"/>
    <s v="OR BUSINESS DEVELOPMENT DEPARTMENT"/>
    <s v="1930621491"/>
    <s v="000"/>
    <x v="10"/>
    <s v="BT126513"/>
    <s v="001"/>
    <m/>
    <m/>
    <s v="62000"/>
    <x v="6"/>
    <s v="620000"/>
    <s v="01"/>
    <m/>
    <s v="CRF TRANSFER PER 11/09 EB, ITEM 5."/>
    <n v="20000000"/>
  </r>
  <r>
    <x v="6"/>
    <s v="OR BUSINESS DEVELOPMENT DEPARTMENT"/>
    <s v="1930621491"/>
    <s v="000"/>
    <x v="10"/>
    <s v="BT126690"/>
    <s v="007"/>
    <m/>
    <m/>
    <s v="62000"/>
    <x v="6"/>
    <s v="620000"/>
    <s v="01"/>
    <m/>
    <s v="CRF REIMBURSEMENT FOR AUG-OCT 2020"/>
    <n v="252728.71"/>
  </r>
  <r>
    <x v="6"/>
    <s v="OR BUSINESS DEVELOPMENT DEPARTMENT"/>
    <s v="1930621491"/>
    <s v="000"/>
    <x v="10"/>
    <s v="BT127485"/>
    <s v="027"/>
    <m/>
    <m/>
    <s v="62000"/>
    <x v="6"/>
    <s v="620000"/>
    <s v="01"/>
    <m/>
    <s v="CRF REIMBURSEMENT FOR NOV-DEC 2020"/>
    <n v="246533.21"/>
  </r>
  <r>
    <x v="7"/>
    <s v="STATE BOARD OF LICENSED SOCIAL WORKERS"/>
    <s v="1931321912"/>
    <s v="000"/>
    <x v="11"/>
    <s v="BT126717"/>
    <s v="011"/>
    <m/>
    <m/>
    <s v="62000"/>
    <x v="7"/>
    <s v="620000"/>
    <s v="01"/>
    <m/>
    <s v="CRF REIMBURSEMENT FOR AUG-OCT 2020"/>
    <n v="3467.86"/>
  </r>
  <r>
    <x v="8"/>
    <m/>
    <m/>
    <m/>
    <x v="12"/>
    <s v="PP000886"/>
    <s v="019"/>
    <m/>
    <m/>
    <s v="62000"/>
    <x v="8"/>
    <s v="620000"/>
    <s v="01"/>
    <m/>
    <s v="SARS POST-CLOSE FY20 CRF AGENCY DISTRIB"/>
    <n v="-8484.81"/>
  </r>
  <r>
    <x v="8"/>
    <s v="STATE OF OREGON DEPARTMENT OF JUSTICE"/>
    <s v="1936001740"/>
    <s v="000"/>
    <x v="12"/>
    <s v="BT060051"/>
    <s v="003"/>
    <m/>
    <m/>
    <s v="62000"/>
    <x v="8"/>
    <s v="620000"/>
    <s v="01"/>
    <m/>
    <s v="RETURN OVER REQUESTED CRF FUNDS"/>
    <n v="-4.88"/>
  </r>
  <r>
    <x v="8"/>
    <s v="STATE OF OREGON DEPARTMENT OF JUSTICE"/>
    <s v="1936001740"/>
    <s v="000"/>
    <x v="12"/>
    <s v="BT126052"/>
    <s v="003"/>
    <m/>
    <m/>
    <s v="62000"/>
    <x v="8"/>
    <s v="620000"/>
    <s v="01"/>
    <m/>
    <s v="CRF GRANT PER SB5723 SECTION 261 3"/>
    <n v="2000000"/>
  </r>
  <r>
    <x v="8"/>
    <s v="STATE OF OREGON DEPARTMENT OF JUSTICE"/>
    <s v="1936001740"/>
    <s v="000"/>
    <x v="12"/>
    <s v="BT126480"/>
    <s v="001"/>
    <m/>
    <m/>
    <s v="62000"/>
    <x v="8"/>
    <s v="620000"/>
    <s v="01"/>
    <m/>
    <s v="CRF REIMBURSEMENT FOR MARCH-JULY 2020"/>
    <n v="41042.51"/>
  </r>
  <r>
    <x v="8"/>
    <s v="STATE OF OREGON DEPARTMENT OF JUSTICE"/>
    <s v="1936001740"/>
    <s v="000"/>
    <x v="12"/>
    <s v="BT126528"/>
    <s v="001"/>
    <m/>
    <m/>
    <s v="62000"/>
    <x v="8"/>
    <s v="620000"/>
    <s v="01"/>
    <m/>
    <s v="CRF TRANSFER PER 11/09 EB ITEM 7"/>
    <n v="1000000"/>
  </r>
  <r>
    <x v="8"/>
    <s v="STATE OF OREGON DEPARTMENT OF JUSTICE"/>
    <s v="1936001740"/>
    <s v="000"/>
    <x v="12"/>
    <s v="BT126691"/>
    <s v="001"/>
    <m/>
    <m/>
    <s v="62000"/>
    <x v="8"/>
    <s v="620000"/>
    <s v="01"/>
    <s v="CRF"/>
    <s v="CRF REIMBURSEMENT FOR AUG-OCT 2020"/>
    <n v="840759.16"/>
  </r>
  <r>
    <x v="8"/>
    <s v="STATE OF OREGON DEPARTMENT OF JUSTICE"/>
    <s v="1936001740"/>
    <s v="000"/>
    <x v="12"/>
    <s v="BT127485"/>
    <s v="056"/>
    <m/>
    <m/>
    <s v="62000"/>
    <x v="8"/>
    <s v="620000"/>
    <s v="01"/>
    <m/>
    <s v="CRF REIMBURSEMENT FOR NOV-DEC 2020"/>
    <n v="2039740.59"/>
  </r>
  <r>
    <x v="8"/>
    <m/>
    <m/>
    <m/>
    <x v="13"/>
    <s v="PP000891"/>
    <s v="002"/>
    <s v="PP000886"/>
    <s v="018"/>
    <s v="62000"/>
    <x v="8"/>
    <s v="620000"/>
    <s v="01"/>
    <m/>
    <s v="G38 CHNG SARS PST-CLSE FY20 CRF AGY DIST"/>
    <n v="-6966.86"/>
  </r>
  <r>
    <x v="9"/>
    <s v="STATE OF OREGON DIVISION OF STATE LANDS"/>
    <s v="1936001772"/>
    <s v="000"/>
    <x v="14"/>
    <s v="BT126809"/>
    <s v="001"/>
    <m/>
    <m/>
    <s v="62000"/>
    <x v="9"/>
    <s v="620000"/>
    <s v="01"/>
    <m/>
    <s v="CRF REIMBURSEMENT FOR MARCH - OCT 2020"/>
    <n v="14148.13"/>
  </r>
  <r>
    <x v="9"/>
    <s v="STATE OF OREGON DIVISION OF STATE LANDS"/>
    <s v="1936001772"/>
    <s v="000"/>
    <x v="14"/>
    <s v="BT127460"/>
    <s v="001"/>
    <m/>
    <m/>
    <s v="62000"/>
    <x v="9"/>
    <s v="620000"/>
    <s v="01"/>
    <s v="CRF"/>
    <s v="CRF REIMBURSEMENT FOR NOV-2020"/>
    <n v="1803.91"/>
  </r>
  <r>
    <x v="9"/>
    <m/>
    <m/>
    <m/>
    <x v="15"/>
    <s v="PP000886"/>
    <s v="020"/>
    <m/>
    <m/>
    <s v="62000"/>
    <x v="9"/>
    <s v="620000"/>
    <s v="01"/>
    <m/>
    <s v="SARS POST-CLOSE FY20 CRF AGENCY DISTRIB"/>
    <n v="-304.88"/>
  </r>
  <r>
    <x v="9"/>
    <s v="STATE OF OREGON DIVISION OF STATE LANDS"/>
    <s v="1936001772"/>
    <s v="000"/>
    <x v="15"/>
    <s v="BT126809"/>
    <s v="002"/>
    <m/>
    <m/>
    <s v="62000"/>
    <x v="9"/>
    <s v="620000"/>
    <s v="01"/>
    <m/>
    <s v="CRF REIMBURSEMENT FOR MARCH - OCT 2020"/>
    <n v="1137.78"/>
  </r>
  <r>
    <x v="9"/>
    <s v="STATE OF OREGON DIVISION OF STATE LANDS"/>
    <s v="1936001772"/>
    <s v="000"/>
    <x v="15"/>
    <s v="BT127460"/>
    <s v="002"/>
    <m/>
    <m/>
    <s v="62000"/>
    <x v="9"/>
    <s v="620000"/>
    <s v="01"/>
    <s v="CRF"/>
    <s v="CRF REIMBURSEMENT FOR NOV-2020"/>
    <n v="302.27"/>
  </r>
  <r>
    <x v="10"/>
    <m/>
    <m/>
    <m/>
    <x v="16"/>
    <s v="PP000886"/>
    <s v="021"/>
    <m/>
    <m/>
    <s v="62000"/>
    <x v="10"/>
    <s v="620000"/>
    <s v="01"/>
    <m/>
    <s v="SARS POST-CLOSE FY20 CRF AGENCY DISTRIB"/>
    <n v="-50152.43"/>
  </r>
  <r>
    <x v="10"/>
    <s v="OREGON DEPARTMENT OF REVENUE"/>
    <s v="1936001960"/>
    <s v="000"/>
    <x v="16"/>
    <s v="BT126910"/>
    <s v="001"/>
    <m/>
    <m/>
    <s v="62000"/>
    <x v="10"/>
    <s v="620000"/>
    <s v="01"/>
    <s v="7019"/>
    <s v="CRF REIMBURSEMENT FOR MARCH-JULY 2020"/>
    <n v="50659.86"/>
  </r>
  <r>
    <x v="10"/>
    <s v="OREGON DEPARTMENT OF REVENUE"/>
    <s v="1936001960"/>
    <s v="000"/>
    <x v="16"/>
    <s v="BT127485"/>
    <s v="081"/>
    <m/>
    <m/>
    <s v="62000"/>
    <x v="10"/>
    <s v="620000"/>
    <s v="01"/>
    <m/>
    <s v="CRF REIMBURSEMENT FOR NOV-DEC 2020"/>
    <n v="1396.54"/>
  </r>
  <r>
    <x v="11"/>
    <m/>
    <m/>
    <m/>
    <x v="17"/>
    <s v="PP000886"/>
    <s v="022"/>
    <m/>
    <m/>
    <s v="62000"/>
    <x v="11"/>
    <s v="620000"/>
    <s v="01"/>
    <m/>
    <s v="SARS POST-CLOSE FY20 CRF AGENCY DISTRIB"/>
    <n v="-107041.42"/>
  </r>
  <r>
    <x v="11"/>
    <s v="STATE OF OREGON SECRETARY OF STATE"/>
    <s v="1936001784"/>
    <s v="000"/>
    <x v="17"/>
    <s v="BT126363"/>
    <s v="001"/>
    <m/>
    <m/>
    <s v="62000"/>
    <x v="11"/>
    <s v="620000"/>
    <s v="01"/>
    <m/>
    <s v="CRF REIMBURSEMENT FOR MARCH-JULY 2020"/>
    <n v="90850.34"/>
  </r>
  <r>
    <x v="11"/>
    <s v="STATE OF OREGON SECRETARY OF STATE"/>
    <s v="1936001784"/>
    <s v="000"/>
    <x v="17"/>
    <s v="BT126675"/>
    <s v="001"/>
    <m/>
    <m/>
    <s v="62000"/>
    <x v="11"/>
    <s v="620000"/>
    <s v="01"/>
    <s v="CRF"/>
    <s v="CRF REIMBURSEMENT FOR AUG-OCT 2020."/>
    <n v="21266.78"/>
  </r>
  <r>
    <x v="11"/>
    <m/>
    <m/>
    <m/>
    <x v="18"/>
    <s v="PP000886"/>
    <s v="023"/>
    <m/>
    <m/>
    <s v="62000"/>
    <x v="11"/>
    <s v="620000"/>
    <s v="01"/>
    <m/>
    <s v="SARS POST-CLOSE FY20 CRF AGENCY DISTRIB"/>
    <n v="-78036.66"/>
  </r>
  <r>
    <x v="11"/>
    <s v="STATE OF OREGON SECRETARY OF STATE"/>
    <s v="1936001784"/>
    <s v="000"/>
    <x v="18"/>
    <s v="BT126363"/>
    <s v="002"/>
    <m/>
    <m/>
    <s v="62000"/>
    <x v="11"/>
    <s v="620000"/>
    <s v="01"/>
    <m/>
    <s v="CRF REIMBURSEMENT FOR MARCH-JULY 2020"/>
    <n v="72768.850000000006"/>
  </r>
  <r>
    <x v="11"/>
    <s v="STATE OF OREGON SECRETARY OF STATE"/>
    <s v="1936001784"/>
    <s v="000"/>
    <x v="18"/>
    <s v="BT126675"/>
    <s v="002"/>
    <m/>
    <m/>
    <s v="62000"/>
    <x v="11"/>
    <s v="620000"/>
    <s v="01"/>
    <s v="CRF"/>
    <s v="CRF REIMBURSEMENT FOR AUG-OCT 2020."/>
    <n v="27646.93"/>
  </r>
  <r>
    <x v="11"/>
    <m/>
    <m/>
    <m/>
    <x v="19"/>
    <s v="PP000886"/>
    <s v="024"/>
    <m/>
    <m/>
    <s v="62000"/>
    <x v="11"/>
    <s v="620000"/>
    <s v="01"/>
    <m/>
    <s v="SARS POST-CLOSE FY20 CRF AGENCY DISTRIB"/>
    <n v="-30821.41"/>
  </r>
  <r>
    <x v="11"/>
    <s v="STATE OF OREGON SECRETARY OF STATE"/>
    <s v="1936001784"/>
    <s v="000"/>
    <x v="19"/>
    <s v="BT126363"/>
    <s v="004"/>
    <m/>
    <m/>
    <s v="62000"/>
    <x v="11"/>
    <s v="620000"/>
    <s v="01"/>
    <m/>
    <s v="CRF REIMBURSEMENT FOR MARCH-JULY 2020"/>
    <n v="34033.32"/>
  </r>
  <r>
    <x v="11"/>
    <s v="STATE OF OREGON SECRETARY OF STATE"/>
    <s v="1936001784"/>
    <s v="000"/>
    <x v="19"/>
    <s v="BT126675"/>
    <s v="004"/>
    <m/>
    <m/>
    <s v="62000"/>
    <x v="11"/>
    <s v="620000"/>
    <s v="01"/>
    <s v="CRF"/>
    <s v="CRF REIMBURSEMENT FOR AUG-OCT 2020."/>
    <n v="22961.11"/>
  </r>
  <r>
    <x v="11"/>
    <s v="STATE OF OREGON SECRETARY OF STATE"/>
    <s v="1936001784"/>
    <s v="000"/>
    <x v="20"/>
    <s v="BT126440"/>
    <s v="002"/>
    <s v="BT126305"/>
    <s v="001"/>
    <s v="62000"/>
    <x v="11"/>
    <s v="620000"/>
    <s v="01"/>
    <m/>
    <s v="G38 CHNG CRF TRANSFER PER 09/25/20 EB S1"/>
    <n v="1643396"/>
  </r>
  <r>
    <x v="11"/>
    <s v="STATE OF OREGON SECRETARY OF STATE"/>
    <s v="1936001784"/>
    <s v="000"/>
    <x v="20"/>
    <s v="BT128285"/>
    <s v="002"/>
    <s v="BT210734"/>
    <s v="003"/>
    <s v="62000"/>
    <x v="11"/>
    <s v="620000"/>
    <s v="01"/>
    <s v="CRF 21.019"/>
    <s v="G38 CORR RTRN UNUSED CRF FUNDS 09/25 EB"/>
    <n v="-415411.96"/>
  </r>
  <r>
    <x v="11"/>
    <m/>
    <m/>
    <m/>
    <x v="21"/>
    <s v="PP000886"/>
    <s v="025"/>
    <m/>
    <m/>
    <s v="62000"/>
    <x v="11"/>
    <s v="620000"/>
    <s v="01"/>
    <m/>
    <s v="SARS POST-CLOSE FY20 CRF AGENCY DISTRIB"/>
    <n v="-127853.57"/>
  </r>
  <r>
    <x v="11"/>
    <s v="STATE OF OREGON SECRETARY OF STATE"/>
    <s v="1936001784"/>
    <s v="000"/>
    <x v="21"/>
    <s v="BT126363"/>
    <s v="003"/>
    <m/>
    <m/>
    <s v="62000"/>
    <x v="11"/>
    <s v="620000"/>
    <s v="01"/>
    <m/>
    <s v="CRF REIMBURSEMENT FOR MARCH-JULY 2020"/>
    <n v="186379.4"/>
  </r>
  <r>
    <x v="11"/>
    <s v="STATE OF OREGON SECRETARY OF STATE"/>
    <s v="1936001784"/>
    <s v="000"/>
    <x v="21"/>
    <s v="BT126675"/>
    <s v="003"/>
    <m/>
    <m/>
    <s v="62000"/>
    <x v="11"/>
    <s v="620000"/>
    <s v="01"/>
    <s v="CRF"/>
    <s v="CRF REIMBURSEMENT FOR AUG-OCT 2020."/>
    <n v="44182.23"/>
  </r>
  <r>
    <x v="12"/>
    <m/>
    <m/>
    <m/>
    <x v="22"/>
    <s v="PP000886"/>
    <s v="027"/>
    <m/>
    <m/>
    <s v="62000"/>
    <x v="12"/>
    <s v="620000"/>
    <s v="01"/>
    <m/>
    <s v="SARS POST-CLOSE FY20 CRF AGENCY DISTRIB"/>
    <n v="-218555.93"/>
  </r>
  <r>
    <x v="12"/>
    <s v="STATE OF OREGON JUDICIAL DEPARTMENT"/>
    <s v="1930613223"/>
    <s v="000"/>
    <x v="22"/>
    <s v="BT126347"/>
    <s v="001"/>
    <m/>
    <m/>
    <s v="62000"/>
    <x v="12"/>
    <s v="620000"/>
    <s v="01"/>
    <m/>
    <s v="CRF REIMBURSEMENT FOR MARCH-JULY 2020"/>
    <n v="2244084.69"/>
  </r>
  <r>
    <x v="12"/>
    <s v="STATE OF OREGON JUDICIAL DEPARTMENT"/>
    <s v="1930613223"/>
    <s v="000"/>
    <x v="22"/>
    <s v="BT126674"/>
    <s v="002"/>
    <m/>
    <m/>
    <s v="62000"/>
    <x v="12"/>
    <s v="620000"/>
    <s v="01"/>
    <s v="CRF"/>
    <s v="CRF REIMBURSEMENT FOR AUG-OCT 2020."/>
    <n v="70433.72"/>
  </r>
  <r>
    <x v="12"/>
    <s v="STATE OF OREGON JUDICIAL DEPARTMENT"/>
    <s v="1930613223"/>
    <s v="000"/>
    <x v="22"/>
    <s v="BT127485"/>
    <s v="063"/>
    <m/>
    <m/>
    <s v="62000"/>
    <x v="12"/>
    <s v="620000"/>
    <s v="01"/>
    <m/>
    <s v="CRF REIMBURSEMENT FOR NOV-DEC 2020"/>
    <n v="205767.88"/>
  </r>
  <r>
    <x v="12"/>
    <m/>
    <m/>
    <m/>
    <x v="23"/>
    <s v="PP000886"/>
    <s v="026"/>
    <m/>
    <m/>
    <s v="62000"/>
    <x v="12"/>
    <s v="620000"/>
    <s v="01"/>
    <m/>
    <s v="SARS POST-CLOSE FY20 CRF AGENCY DISTRIB"/>
    <n v="-1752252.29"/>
  </r>
  <r>
    <x v="12"/>
    <s v="STATE OF OREGON JUDICIAL DEPARTMENT"/>
    <s v="1930613223"/>
    <s v="000"/>
    <x v="23"/>
    <s v="BT126674"/>
    <s v="001"/>
    <m/>
    <m/>
    <s v="62000"/>
    <x v="12"/>
    <s v="620000"/>
    <s v="01"/>
    <s v="CRF"/>
    <s v="CRF REIMBURSEMENT FOR AUG-OCT 2020."/>
    <n v="811508.67"/>
  </r>
  <r>
    <x v="12"/>
    <s v="STATE OF OREGON JUDICIAL DEPARTMENT"/>
    <s v="1930613223"/>
    <s v="000"/>
    <x v="23"/>
    <s v="BT127485"/>
    <s v="061"/>
    <m/>
    <m/>
    <s v="62000"/>
    <x v="12"/>
    <s v="620000"/>
    <s v="01"/>
    <m/>
    <s v="CRF REIMBURSEMENT FOR NOV-DEC 2020"/>
    <n v="871654.08"/>
  </r>
  <r>
    <x v="13"/>
    <s v="OREGON GOVERNMENT ETHICS COMMISSION"/>
    <s v="1930637608"/>
    <s v="000"/>
    <x v="24"/>
    <s v="BT126717"/>
    <s v="001"/>
    <m/>
    <m/>
    <s v="62000"/>
    <x v="13"/>
    <s v="620000"/>
    <s v="01"/>
    <m/>
    <s v="CRF REIMBURSEMENT FOR AUG-OCT 2020"/>
    <n v="7309.36"/>
  </r>
  <r>
    <x v="13"/>
    <s v="OREGON GOVERNMENT ETHICS COMMISSION"/>
    <s v="1930637608"/>
    <s v="000"/>
    <x v="24"/>
    <s v="BT127485"/>
    <s v="059"/>
    <m/>
    <m/>
    <s v="62000"/>
    <x v="13"/>
    <s v="620000"/>
    <s v="01"/>
    <m/>
    <s v="CRF REIMBURSEMENT FOR NOV-DEC 2020"/>
    <n v="1407.5"/>
  </r>
  <r>
    <x v="14"/>
    <m/>
    <m/>
    <m/>
    <x v="25"/>
    <s v="PP000886"/>
    <s v="028"/>
    <m/>
    <m/>
    <s v="62000"/>
    <x v="14"/>
    <s v="620000"/>
    <s v="01"/>
    <m/>
    <s v="SARS POST-CLOSE FY20 CRF AGENCY DISTRIB"/>
    <n v="-80579.759999999995"/>
  </r>
  <r>
    <x v="14"/>
    <s v="OREGON MILITARY DEPARTMENT"/>
    <s v="1936001775"/>
    <s v="000"/>
    <x v="25"/>
    <s v="BT126743"/>
    <s v="002"/>
    <m/>
    <m/>
    <s v="62000"/>
    <x v="14"/>
    <s v="620000"/>
    <s v="01"/>
    <s v="CRF"/>
    <s v="CRF REIMBURSEMENT FOR AUGUST 2020"/>
    <n v="216.26"/>
  </r>
  <r>
    <x v="14"/>
    <s v="OREGON MILITARY DEPARTMENT"/>
    <s v="1936001775"/>
    <s v="000"/>
    <x v="25"/>
    <s v="BT126753"/>
    <s v="001"/>
    <m/>
    <m/>
    <s v="62000"/>
    <x v="14"/>
    <s v="620000"/>
    <s v="01"/>
    <s v="CRF"/>
    <s v="CRF REIMBURSEMENT FOR MARCH-JULY 2020"/>
    <n v="80579.759999999995"/>
  </r>
  <r>
    <x v="14"/>
    <s v="OREGON MILITARY DEPARTMENT"/>
    <s v="1936001775"/>
    <s v="000"/>
    <x v="26"/>
    <s v="BT126743"/>
    <s v="001"/>
    <m/>
    <m/>
    <s v="62000"/>
    <x v="14"/>
    <s v="620000"/>
    <s v="01"/>
    <s v="CRF"/>
    <s v="CRF REIMBURSEMENT FOR AUGUST 2020"/>
    <n v="7122.64"/>
  </r>
  <r>
    <x v="14"/>
    <s v="OREGON MILITARY DEPARTMENT"/>
    <s v="1936001775"/>
    <s v="000"/>
    <x v="27"/>
    <s v="BT127538"/>
    <s v="001"/>
    <m/>
    <m/>
    <s v="62000"/>
    <x v="14"/>
    <s v="620000"/>
    <s v="01"/>
    <s v="CRF"/>
    <s v="CRF REIMBURSEMENT FOR NOV-DEC 2020"/>
    <n v="24172.639999999999"/>
  </r>
  <r>
    <x v="14"/>
    <s v="OREGON MILITARY DEPARTMENT"/>
    <s v="1936001775"/>
    <s v="000"/>
    <x v="28"/>
    <s v="BT127538"/>
    <s v="002"/>
    <m/>
    <m/>
    <s v="62000"/>
    <x v="14"/>
    <s v="620000"/>
    <s v="01"/>
    <s v="CRF"/>
    <s v="CRF REIMBURSEMENT FOR NOV-DEC 2020"/>
    <n v="59342.66"/>
  </r>
  <r>
    <x v="14"/>
    <s v="OREGON MILITARY DEPARTMENT"/>
    <s v="1936001775"/>
    <s v="000"/>
    <x v="29"/>
    <s v="BT126193"/>
    <s v="001"/>
    <m/>
    <m/>
    <s v="62000"/>
    <x v="14"/>
    <s v="620000"/>
    <s v="01"/>
    <m/>
    <s v="CRF TRANSFER PER SB5723,SECTION 296"/>
    <n v="500000"/>
  </r>
  <r>
    <x v="15"/>
    <m/>
    <m/>
    <m/>
    <x v="30"/>
    <s v="PP000886"/>
    <s v="029"/>
    <m/>
    <m/>
    <s v="62000"/>
    <x v="15"/>
    <s v="620000"/>
    <s v="01"/>
    <m/>
    <s v="SARS POST-CLOSE FY20 CRF AGENCY DISTRIB"/>
    <n v="-39.85"/>
  </r>
  <r>
    <x v="15"/>
    <s v="BOARD OF PAROLE AND POST PRISON SUPV"/>
    <s v="1930838913"/>
    <s v="000"/>
    <x v="30"/>
    <s v="BT126457"/>
    <s v="001"/>
    <m/>
    <m/>
    <s v="62000"/>
    <x v="15"/>
    <s v="620000"/>
    <s v="01"/>
    <m/>
    <s v="CRF REIMBURSEMENT FOR MARCH-JULY 2020"/>
    <n v="39.85"/>
  </r>
  <r>
    <x v="15"/>
    <s v="BOARD OF PAROLE AND POST PRISON SUPV"/>
    <s v="1930838913"/>
    <s v="000"/>
    <x v="30"/>
    <s v="BT126690"/>
    <s v="009"/>
    <m/>
    <m/>
    <s v="62000"/>
    <x v="15"/>
    <s v="620000"/>
    <s v="01"/>
    <m/>
    <s v="CRF REIMBURSEMENT FOR AUG-OCT 2020"/>
    <n v="12440.5"/>
  </r>
  <r>
    <x v="15"/>
    <s v="BOARD OF PAROLE AND POST PRISON SUPV"/>
    <s v="1930838913"/>
    <s v="000"/>
    <x v="30"/>
    <s v="BT127485"/>
    <s v="013"/>
    <m/>
    <m/>
    <s v="62000"/>
    <x v="15"/>
    <s v="620000"/>
    <s v="01"/>
    <m/>
    <s v="CRF REIMBURSEMENT FOR NOV-DEC 2020"/>
    <n v="4423.3500000000004"/>
  </r>
  <r>
    <x v="16"/>
    <m/>
    <m/>
    <m/>
    <x v="31"/>
    <s v="PP000886"/>
    <s v="030"/>
    <m/>
    <m/>
    <s v="62000"/>
    <x v="16"/>
    <s v="620000"/>
    <s v="01"/>
    <m/>
    <s v="SARS POST-CLOSE FY20 CRF AGENCY DISTRIB"/>
    <n v="-22599123.18"/>
  </r>
  <r>
    <x v="16"/>
    <s v="DEPT OF STATE POLICE"/>
    <s v="1936001779"/>
    <s v="000"/>
    <x v="31"/>
    <s v="BT126184"/>
    <s v="001"/>
    <m/>
    <m/>
    <s v="62000"/>
    <x v="16"/>
    <s v="620000"/>
    <s v="01"/>
    <m/>
    <s v="CRF TRANSFER PER SB5723, SECTION 302"/>
    <n v="56000000"/>
  </r>
  <r>
    <x v="16"/>
    <s v="DEPT OF STATE POLICE"/>
    <s v="1936001779"/>
    <s v="000"/>
    <x v="31"/>
    <s v="BT126668"/>
    <s v="001"/>
    <m/>
    <m/>
    <s v="62000"/>
    <x v="16"/>
    <s v="620000"/>
    <s v="01"/>
    <m/>
    <s v="CRF REIMBURSEMENT MARCH-MAY 2020"/>
    <n v="498700.54"/>
  </r>
  <r>
    <x v="16"/>
    <s v="DEPT OF STATE POLICE"/>
    <s v="1936001779"/>
    <s v="000"/>
    <x v="31"/>
    <s v="BT126693"/>
    <s v="001"/>
    <m/>
    <m/>
    <s v="62000"/>
    <x v="16"/>
    <s v="620000"/>
    <s v="01"/>
    <s v="CRF"/>
    <s v="CRF REIMBURSEMENT FOR OCTOBER 2020"/>
    <n v="1290694.82"/>
  </r>
  <r>
    <x v="17"/>
    <s v="STATE OF OREGON DEPARTMENT OF VETERANS AFFAIRS"/>
    <s v="1936001957"/>
    <s v="000"/>
    <x v="32"/>
    <s v="BT126360"/>
    <s v="001"/>
    <m/>
    <m/>
    <s v="62000"/>
    <x v="17"/>
    <s v="620000"/>
    <s v="01"/>
    <m/>
    <s v="CRF REIMBURSEMENT FOR MARCH-JULY 2020"/>
    <n v="352201.03"/>
  </r>
  <r>
    <x v="17"/>
    <s v="STATE OF OREGON DEPARTMENT OF VETERANS AFFAIRS"/>
    <s v="1936001957"/>
    <s v="000"/>
    <x v="32"/>
    <s v="BT126690"/>
    <s v="011"/>
    <m/>
    <m/>
    <s v="62000"/>
    <x v="17"/>
    <s v="620000"/>
    <s v="01"/>
    <m/>
    <s v="CRF REIMBURSEMENT FOR AUG-OCT 2020"/>
    <n v="10393.459999999999"/>
  </r>
  <r>
    <x v="17"/>
    <s v="STATE OF OREGON DEPARTMENT OF VETERANS AFFAIRS"/>
    <s v="1936001957"/>
    <s v="000"/>
    <x v="32"/>
    <s v="BT127485"/>
    <s v="009"/>
    <m/>
    <m/>
    <s v="62000"/>
    <x v="17"/>
    <s v="620000"/>
    <s v="01"/>
    <m/>
    <s v="CRF REIMBURSEMENT FOR NOV-DEC 2020"/>
    <n v="4282.37"/>
  </r>
  <r>
    <x v="17"/>
    <m/>
    <m/>
    <m/>
    <x v="33"/>
    <s v="PP000886"/>
    <s v="032"/>
    <m/>
    <m/>
    <s v="62000"/>
    <x v="17"/>
    <s v="620000"/>
    <s v="01"/>
    <m/>
    <s v="SARS POST-CLOSE FY20 CRF AGENCY DISTRIB"/>
    <n v="-58060.58"/>
  </r>
  <r>
    <x v="17"/>
    <m/>
    <m/>
    <m/>
    <x v="33"/>
    <s v="PP000886"/>
    <s v="033"/>
    <m/>
    <m/>
    <s v="62000"/>
    <x v="17"/>
    <s v="620000"/>
    <s v="01"/>
    <m/>
    <s v="SARS POST-CLOSE FY20 CRF AGENCY DISTRIB"/>
    <n v="-444.12"/>
  </r>
  <r>
    <x v="18"/>
    <m/>
    <m/>
    <m/>
    <x v="34"/>
    <s v="PP000886"/>
    <s v="035"/>
    <m/>
    <m/>
    <s v="62000"/>
    <x v="18"/>
    <s v="620000"/>
    <s v="01"/>
    <m/>
    <s v="SARS POST-CLOSE FY20 CRF AGENCY DISTRIB"/>
    <n v="-828.79"/>
  </r>
  <r>
    <x v="18"/>
    <m/>
    <m/>
    <m/>
    <x v="35"/>
    <s v="PP000886"/>
    <s v="034"/>
    <m/>
    <m/>
    <s v="62000"/>
    <x v="18"/>
    <s v="620000"/>
    <s v="01"/>
    <m/>
    <s v="SARS POST-CLOSE FY20 CRF AGENCY DISTRIB"/>
    <n v="-4640309.7"/>
  </r>
  <r>
    <x v="18"/>
    <s v="STATE OF OREGON DEPARTMENT OF CORRECTIONS"/>
    <s v="1930576068"/>
    <s v="000"/>
    <x v="35"/>
    <s v="BT126353"/>
    <s v="001"/>
    <m/>
    <m/>
    <s v="62000"/>
    <x v="18"/>
    <s v="620000"/>
    <s v="01"/>
    <m/>
    <s v="CRF REIMBURSEMENT FOR MARCH-JULY 2020"/>
    <n v="6858558.5099999998"/>
  </r>
  <r>
    <x v="18"/>
    <s v="STATE OF OREGON DEPARTMENT OF CORRECTIONS"/>
    <s v="1930576068"/>
    <s v="000"/>
    <x v="35"/>
    <s v="BT126519"/>
    <s v="001"/>
    <m/>
    <m/>
    <s v="62000"/>
    <x v="18"/>
    <s v="620000"/>
    <s v="01"/>
    <m/>
    <s v="CRF TRANSFER PER SB5723, SEC 285."/>
    <n v="315000"/>
  </r>
  <r>
    <x v="18"/>
    <s v="STATE OF OREGON DEPARTMENT OF CORRECTIONS"/>
    <s v="1930576068"/>
    <s v="000"/>
    <x v="35"/>
    <s v="BT126690"/>
    <s v="013"/>
    <m/>
    <m/>
    <s v="62000"/>
    <x v="18"/>
    <s v="620000"/>
    <s v="01"/>
    <m/>
    <s v="CRF REIMBURSEMENT FOR AUG-OCT 2020"/>
    <n v="8099613.5499999998"/>
  </r>
  <r>
    <x v="18"/>
    <s v="STATE OF OREGON DEPARTMENT OF CORRECTIONS"/>
    <s v="1930576068"/>
    <s v="000"/>
    <x v="35"/>
    <s v="BT127485"/>
    <s v="035"/>
    <m/>
    <m/>
    <s v="62000"/>
    <x v="18"/>
    <s v="620000"/>
    <s v="01"/>
    <m/>
    <s v="CRF REIMBURSEMENT FOR NOV-DEC 2020"/>
    <n v="7511814.6900000004"/>
  </r>
  <r>
    <x v="19"/>
    <m/>
    <m/>
    <m/>
    <x v="36"/>
    <s v="PP000886"/>
    <s v="036"/>
    <m/>
    <m/>
    <s v="62000"/>
    <x v="19"/>
    <s v="620000"/>
    <s v="01"/>
    <m/>
    <s v="SARS POST-CLOSE FY20 CRF AGENCY DISTRIB"/>
    <n v="-90352.55"/>
  </r>
  <r>
    <x v="19"/>
    <s v="OREGON DEPARTMENT OF ENERGY"/>
    <s v="1930643773"/>
    <s v="000"/>
    <x v="36"/>
    <s v="BT126465"/>
    <s v="001"/>
    <m/>
    <m/>
    <s v="62000"/>
    <x v="19"/>
    <s v="620000"/>
    <s v="01"/>
    <m/>
    <s v="CRF REIMBURSEMENT FOR MARCH-JULY 2020"/>
    <n v="118318.87"/>
  </r>
  <r>
    <x v="19"/>
    <s v="OREGON DEPARTMENT OF ENERGY"/>
    <s v="1930643773"/>
    <s v="000"/>
    <x v="36"/>
    <s v="BT126690"/>
    <s v="015"/>
    <m/>
    <m/>
    <s v="62000"/>
    <x v="19"/>
    <s v="620000"/>
    <s v="01"/>
    <m/>
    <s v="CRF REIMBURSEMENT FOR AUG-OCT 2020"/>
    <n v="11209.32"/>
  </r>
  <r>
    <x v="19"/>
    <s v="OREGON DEPARTMENT OF ENERGY"/>
    <s v="1930643773"/>
    <s v="000"/>
    <x v="36"/>
    <s v="BT127485"/>
    <s v="011"/>
    <m/>
    <m/>
    <s v="62000"/>
    <x v="19"/>
    <s v="620000"/>
    <s v="01"/>
    <m/>
    <s v="CRF REIMBURSEMENT FOR NOV-DEC 2020"/>
    <n v="9674.24"/>
  </r>
  <r>
    <x v="20"/>
    <m/>
    <m/>
    <m/>
    <x v="37"/>
    <s v="PP000886"/>
    <s v="037"/>
    <m/>
    <m/>
    <s v="62000"/>
    <x v="20"/>
    <s v="620000"/>
    <s v="01"/>
    <m/>
    <s v="SARS POST-CLOSE FY20 CRF AGENCY DISTRIB"/>
    <n v="-106306.85"/>
  </r>
  <r>
    <x v="20"/>
    <s v="DEPARTMENT OF ENVIRONMENTAL QUALITY"/>
    <s v="1930584915"/>
    <s v="000"/>
    <x v="37"/>
    <s v="BT126506"/>
    <s v="001"/>
    <m/>
    <m/>
    <s v="62000"/>
    <x v="20"/>
    <s v="620000"/>
    <s v="01"/>
    <m/>
    <s v="CRF REIMBURSEMENT FOR MARCH-JULY 2020"/>
    <n v="109949.85"/>
  </r>
  <r>
    <x v="20"/>
    <s v="DEPARTMENT OF ENVIRONMENTAL QUALITY"/>
    <s v="1930584915"/>
    <s v="000"/>
    <x v="37"/>
    <s v="BT126752"/>
    <s v="001"/>
    <m/>
    <m/>
    <s v="62000"/>
    <x v="20"/>
    <s v="620000"/>
    <s v="01"/>
    <s v="CRF"/>
    <s v="CRF REIMBURSEMENT FOR AUG-OCT 2020"/>
    <n v="54109.82"/>
  </r>
  <r>
    <x v="20"/>
    <s v="DEPARTMENT OF ENVIRONMENTAL QUALITY"/>
    <s v="1930584915"/>
    <s v="000"/>
    <x v="37"/>
    <s v="BT127485"/>
    <s v="067"/>
    <m/>
    <m/>
    <s v="62000"/>
    <x v="20"/>
    <s v="620000"/>
    <s v="01"/>
    <m/>
    <s v="CRF REIMBURSEMENT FOR NOV-DEC 2020"/>
    <n v="1309900.21"/>
  </r>
  <r>
    <x v="21"/>
    <m/>
    <m/>
    <m/>
    <x v="38"/>
    <s v="PP000886"/>
    <s v="038"/>
    <m/>
    <m/>
    <s v="62000"/>
    <x v="21"/>
    <s v="620000"/>
    <s v="01"/>
    <m/>
    <s v="SARS POST-CLOSE FY20 CRF AGENCY DISTRIB"/>
    <n v="-11253.75"/>
  </r>
  <r>
    <x v="21"/>
    <s v="OFFICE OF PUBLIC DEFENSE SERVICES"/>
    <s v="1931327347"/>
    <s v="000"/>
    <x v="38"/>
    <s v="BT126464"/>
    <s v="001"/>
    <m/>
    <m/>
    <s v="62000"/>
    <x v="21"/>
    <s v="620000"/>
    <s v="01"/>
    <m/>
    <s v="CRF REIMBURSEMENT FOR MARCH-JULY 2020"/>
    <n v="19353.75"/>
  </r>
  <r>
    <x v="21"/>
    <s v="OFFICE OF PUBLIC DEFENSE SERVICES"/>
    <s v="1931327347"/>
    <s v="000"/>
    <x v="38"/>
    <s v="BT126690"/>
    <s v="017"/>
    <m/>
    <m/>
    <s v="62000"/>
    <x v="21"/>
    <s v="620000"/>
    <s v="01"/>
    <m/>
    <s v="CRF REIMBURSEMENT FOR AUG-OCT 2020"/>
    <n v="261736.26"/>
  </r>
  <r>
    <x v="21"/>
    <s v="OFFICE OF PUBLIC DEFENSE SERVICES"/>
    <s v="1931327347"/>
    <s v="000"/>
    <x v="38"/>
    <s v="BT127485"/>
    <s v="029"/>
    <m/>
    <m/>
    <s v="62000"/>
    <x v="21"/>
    <s v="620000"/>
    <s v="01"/>
    <m/>
    <s v="CRF REIMBURSEMENT FOR NOV-DEC 2020"/>
    <n v="304981.15999999997"/>
  </r>
  <r>
    <x v="22"/>
    <m/>
    <m/>
    <m/>
    <x v="39"/>
    <s v="PP000886"/>
    <s v="039"/>
    <m/>
    <m/>
    <s v="62000"/>
    <x v="22"/>
    <s v="620000"/>
    <s v="01"/>
    <m/>
    <s v="SARS POST-CLOSE FY20 CRF AGENCY DISTRIB"/>
    <n v="-602255.06999999995"/>
  </r>
  <r>
    <x v="22"/>
    <s v="OREGON YOUTH AUTHORITY"/>
    <s v="1931182119"/>
    <s v="000"/>
    <x v="39"/>
    <s v="BT126573"/>
    <s v="001"/>
    <m/>
    <m/>
    <s v="62000"/>
    <x v="22"/>
    <s v="620000"/>
    <s v="01"/>
    <m/>
    <s v="CRF REIMBURSEMENT FOR MARCH-JULY 2020"/>
    <n v="770716.29"/>
  </r>
  <r>
    <x v="22"/>
    <s v="OREGON YOUTH AUTHORITY"/>
    <s v="1931182119"/>
    <s v="000"/>
    <x v="39"/>
    <s v="BT126690"/>
    <s v="019"/>
    <m/>
    <m/>
    <s v="62000"/>
    <x v="22"/>
    <s v="620000"/>
    <s v="01"/>
    <m/>
    <s v="CRF REIMBURSEMENT FOR AUG-OCT 2020"/>
    <n v="555084.21"/>
  </r>
  <r>
    <x v="22"/>
    <s v="OREGON YOUTH AUTHORITY"/>
    <s v="1931182119"/>
    <s v="000"/>
    <x v="39"/>
    <s v="BT127485"/>
    <s v="033"/>
    <m/>
    <m/>
    <s v="62000"/>
    <x v="22"/>
    <s v="620000"/>
    <s v="01"/>
    <m/>
    <s v="CRF REIMBURSEMENT FOR NOV-DEC 2020"/>
    <n v="592243.18000000005"/>
  </r>
  <r>
    <x v="23"/>
    <s v="DEPARTMENT OF CONSUMER AND BUSINESS SERVICES"/>
    <s v="1930952020"/>
    <s v="000"/>
    <x v="40"/>
    <s v="BT125871"/>
    <s v="001"/>
    <m/>
    <m/>
    <s v="62000"/>
    <x v="23"/>
    <s v="620000"/>
    <s v="01"/>
    <m/>
    <s v="CRF GRANT PER JULY 14TH EB ACTION ITEM 4"/>
    <n v="30000000"/>
  </r>
  <r>
    <x v="23"/>
    <m/>
    <m/>
    <m/>
    <x v="41"/>
    <s v="PP000886"/>
    <s v="040"/>
    <m/>
    <m/>
    <s v="62000"/>
    <x v="23"/>
    <s v="620000"/>
    <s v="01"/>
    <m/>
    <s v="SARS POST-CLOSE FY20 CRF AGENCY DISTRIB"/>
    <n v="-901697.13"/>
  </r>
  <r>
    <x v="23"/>
    <s v="DEPARTMENT OF CONSUMER AND BUSINESS SERVICES"/>
    <s v="1930952020"/>
    <s v="000"/>
    <x v="41"/>
    <s v="BT102306"/>
    <s v="003"/>
    <m/>
    <m/>
    <s v="62000"/>
    <x v="23"/>
    <s v="620000"/>
    <s v="01"/>
    <m/>
    <s v="RETURN EXCESS CRF REIMB AND INTEREST"/>
    <n v="-19795.73"/>
  </r>
  <r>
    <x v="23"/>
    <s v="DEPARTMENT OF CONSUMER AND BUSINESS SERVICES"/>
    <s v="1930952020"/>
    <s v="000"/>
    <x v="41"/>
    <s v="BT126487"/>
    <s v="001"/>
    <m/>
    <m/>
    <s v="62000"/>
    <x v="23"/>
    <s v="620000"/>
    <s v="01"/>
    <m/>
    <s v="CRF REIMBURSEMENT FOR MARCH-JULY 2020"/>
    <n v="1040889.31"/>
  </r>
  <r>
    <x v="23"/>
    <s v="DEPARTMENT OF CONSUMER AND BUSINESS SERVICES"/>
    <s v="1930952020"/>
    <s v="000"/>
    <x v="41"/>
    <s v="BT126717"/>
    <s v="005"/>
    <m/>
    <m/>
    <s v="62000"/>
    <x v="23"/>
    <s v="620000"/>
    <s v="01"/>
    <m/>
    <s v="CRF REIMBURSEMENT FOR AUG-OCT 2020"/>
    <n v="478656.45"/>
  </r>
  <r>
    <x v="23"/>
    <s v="DEPARTMENT OF CONSUMER AND BUSINESS SERVICES"/>
    <s v="1930952020"/>
    <s v="000"/>
    <x v="41"/>
    <s v="BT127482"/>
    <s v="001"/>
    <m/>
    <m/>
    <s v="62000"/>
    <x v="23"/>
    <s v="620000"/>
    <s v="01"/>
    <s v="CRF"/>
    <s v="CRF REIMBURSEMENT FOR NOV-DEC 2020"/>
    <n v="838147.87"/>
  </r>
  <r>
    <x v="23"/>
    <m/>
    <m/>
    <m/>
    <x v="42"/>
    <s v="PP000886"/>
    <s v="041"/>
    <m/>
    <m/>
    <s v="62000"/>
    <x v="23"/>
    <s v="620000"/>
    <s v="01"/>
    <m/>
    <s v="SARS POST-CLOSE FY20 CRF AGENCY DISTRIB"/>
    <n v="-1877274.29"/>
  </r>
  <r>
    <x v="23"/>
    <s v="DEPARTMENT OF CONSUMER AND BUSINESS SERVICES"/>
    <s v="1930952020"/>
    <s v="000"/>
    <x v="42"/>
    <s v="BT102306"/>
    <s v="004"/>
    <m/>
    <m/>
    <s v="62000"/>
    <x v="23"/>
    <s v="620000"/>
    <s v="01"/>
    <m/>
    <s v="RETURN EXCESS CRF REIMB AND INTEREST"/>
    <n v="-1323354.25"/>
  </r>
  <r>
    <x v="23"/>
    <s v="DEPARTMENT OF CONSUMER AND BUSINESS SERVICES"/>
    <s v="1930952020"/>
    <s v="000"/>
    <x v="42"/>
    <s v="BT126487"/>
    <s v="002"/>
    <m/>
    <m/>
    <s v="62000"/>
    <x v="23"/>
    <s v="620000"/>
    <s v="01"/>
    <m/>
    <s v="CRF REIMBURSEMENT FOR MARCH-JULY 2020"/>
    <n v="2388382.23"/>
  </r>
  <r>
    <x v="23"/>
    <s v="DEPARTMENT OF CONSUMER AND BUSINESS SERVICES"/>
    <s v="1930952020"/>
    <s v="000"/>
    <x v="42"/>
    <s v="BT126717"/>
    <s v="006"/>
    <m/>
    <m/>
    <s v="62000"/>
    <x v="23"/>
    <s v="620000"/>
    <s v="01"/>
    <m/>
    <s v="CRF REIMBURSEMENT FOR AUG-OCT 2020"/>
    <n v="1559510.75"/>
  </r>
  <r>
    <x v="23"/>
    <s v="DEPARTMENT OF CONSUMER AND BUSINESS SERVICES"/>
    <s v="1930952020"/>
    <s v="000"/>
    <x v="42"/>
    <s v="BT127482"/>
    <s v="002"/>
    <m/>
    <m/>
    <s v="62000"/>
    <x v="23"/>
    <s v="620000"/>
    <s v="01"/>
    <s v="CRF"/>
    <s v="CRF REIMBURSEMENT FOR NOV-DEC 2020"/>
    <n v="1456536.85"/>
  </r>
  <r>
    <x v="24"/>
    <m/>
    <m/>
    <m/>
    <x v="43"/>
    <s v="PP000886"/>
    <s v="042"/>
    <m/>
    <m/>
    <s v="62000"/>
    <x v="24"/>
    <s v="620000"/>
    <s v="01"/>
    <m/>
    <s v="SARS POST-CLOSE FY20 CRF AGENCY DISTRIB"/>
    <n v="-13868041.109999999"/>
  </r>
  <r>
    <x v="24"/>
    <s v="OREGON HEALTH AUTHORITY"/>
    <s v="1273327978"/>
    <s v="000"/>
    <x v="43"/>
    <s v="BT125928"/>
    <s v="001"/>
    <m/>
    <m/>
    <s v="62000"/>
    <x v="24"/>
    <s v="620000"/>
    <s v="01"/>
    <m/>
    <s v="CRF GRANT PER AUG EB ACTION ITEM 1"/>
    <n v="94200000"/>
  </r>
  <r>
    <x v="24"/>
    <s v="OREGON HEALTH AUTHORITY"/>
    <s v="1273327978"/>
    <s v="000"/>
    <x v="43"/>
    <s v="BT125928"/>
    <s v="002"/>
    <m/>
    <m/>
    <s v="62000"/>
    <x v="24"/>
    <s v="620000"/>
    <s v="01"/>
    <m/>
    <s v="CRF GRANT PER AUG EB ACTION ITEM 2"/>
    <n v="45000000"/>
  </r>
  <r>
    <x v="24"/>
    <s v="OREGON HEALTH AUTHORITY"/>
    <s v="1273327978"/>
    <s v="000"/>
    <x v="43"/>
    <s v="BT126053"/>
    <s v="001"/>
    <m/>
    <m/>
    <s v="62000"/>
    <x v="24"/>
    <s v="620000"/>
    <s v="01"/>
    <m/>
    <s v="CRF GRANT PER SB5723"/>
    <n v="4000000"/>
  </r>
  <r>
    <x v="24"/>
    <s v="OREGON HEALTH AUTHORITY"/>
    <s v="1273327978"/>
    <s v="000"/>
    <x v="43"/>
    <s v="BT126323"/>
    <s v="001"/>
    <m/>
    <m/>
    <s v="62000"/>
    <x v="24"/>
    <s v="620000"/>
    <s v="01"/>
    <m/>
    <s v="CRF TRANSFER PER 09/25 EB ACTION ITEM 21"/>
    <n v="1850000"/>
  </r>
  <r>
    <x v="24"/>
    <s v="OREGON HEALTH AUTHORITY"/>
    <s v="1273327978"/>
    <s v="000"/>
    <x v="43"/>
    <s v="BT126324"/>
    <s v="001"/>
    <m/>
    <m/>
    <s v="62000"/>
    <x v="24"/>
    <s v="620000"/>
    <s v="01"/>
    <m/>
    <s v="CRF REIMBURSEMENT FOR MARCH-JULY 2020"/>
    <n v="16685600.33"/>
  </r>
  <r>
    <x v="24"/>
    <s v="OREGON HEALTH AUTHORITY"/>
    <s v="1273327978"/>
    <s v="000"/>
    <x v="43"/>
    <s v="BT126491"/>
    <s v="001"/>
    <m/>
    <m/>
    <s v="62000"/>
    <x v="24"/>
    <s v="620000"/>
    <s v="01"/>
    <m/>
    <s v="CRF TRANSFER PER 11/09/20 EB,ITEM 8"/>
    <n v="2128502"/>
  </r>
  <r>
    <x v="24"/>
    <s v="OREGON HEALTH AUTHORITY"/>
    <s v="1273327978"/>
    <s v="000"/>
    <x v="43"/>
    <s v="BT126690"/>
    <s v="021"/>
    <m/>
    <m/>
    <s v="62000"/>
    <x v="24"/>
    <s v="620000"/>
    <s v="01"/>
    <m/>
    <s v="CRF REIMBURSEMENT FOR AUG-OCT 2020"/>
    <n v="10667443.359999999"/>
  </r>
  <r>
    <x v="24"/>
    <s v="OREGON HEALTH AUTHORITY"/>
    <s v="1273327978"/>
    <s v="000"/>
    <x v="43"/>
    <s v="BT127485"/>
    <s v="039"/>
    <m/>
    <m/>
    <s v="62000"/>
    <x v="24"/>
    <s v="620000"/>
    <s v="01"/>
    <m/>
    <s v="CRF REIMBURSEMENT FOR NOV-DEC 2020"/>
    <n v="13352206.18"/>
  </r>
  <r>
    <x v="25"/>
    <s v="EMPLOYMENT DEPARTMENT"/>
    <s v="1936001789"/>
    <s v="000"/>
    <x v="44"/>
    <s v="BT127430"/>
    <s v="001"/>
    <m/>
    <m/>
    <s v="62000"/>
    <x v="25"/>
    <s v="620000"/>
    <s v="01"/>
    <s v="CRF"/>
    <s v="CRF REIMBURSEMENT FOR MARCH-OCT 2020"/>
    <n v="15861884.119999999"/>
  </r>
  <r>
    <x v="25"/>
    <s v="EMPLOYMENT DEPARTMENT"/>
    <s v="1936001789"/>
    <s v="000"/>
    <x v="44"/>
    <s v="BT127485"/>
    <s v="065"/>
    <m/>
    <m/>
    <s v="62000"/>
    <x v="25"/>
    <s v="620000"/>
    <s v="01"/>
    <m/>
    <s v="CRF REIMBURSEMENT FOR NOV-DEC 2020"/>
    <n v="2962222.87"/>
  </r>
  <r>
    <x v="26"/>
    <m/>
    <m/>
    <m/>
    <x v="45"/>
    <s v="PP000886"/>
    <s v="044"/>
    <m/>
    <m/>
    <s v="62000"/>
    <x v="26"/>
    <s v="620000"/>
    <s v="01"/>
    <m/>
    <s v="SARS POST-CLOSE FY20 CRF AGENCY DISTRIB"/>
    <n v="-31099.78"/>
  </r>
  <r>
    <x v="26"/>
    <m/>
    <m/>
    <m/>
    <x v="46"/>
    <s v="PP000886"/>
    <s v="043"/>
    <m/>
    <m/>
    <s v="62000"/>
    <x v="26"/>
    <s v="620000"/>
    <s v="01"/>
    <m/>
    <s v="SARS POST-CLOSE FY20 CRF AGENCY DISTRIB"/>
    <n v="-181795.74"/>
  </r>
  <r>
    <x v="26"/>
    <s v="HIGHER EDUCATION COORDINATING COMMISSION"/>
    <s v="1371737848"/>
    <s v="000"/>
    <x v="46"/>
    <s v="BT126574"/>
    <s v="001"/>
    <m/>
    <m/>
    <s v="62000"/>
    <x v="26"/>
    <s v="620000"/>
    <s v="01"/>
    <m/>
    <s v="CRF REIMBURSEMENT FOR MARCH-JULY 2020"/>
    <n v="482065.69"/>
  </r>
  <r>
    <x v="26"/>
    <s v="HIGHER EDUCATION COORDINATING COMMISSION"/>
    <s v="1371737848"/>
    <s v="000"/>
    <x v="46"/>
    <s v="BT126690"/>
    <s v="023"/>
    <m/>
    <m/>
    <s v="62000"/>
    <x v="26"/>
    <s v="620000"/>
    <s v="01"/>
    <m/>
    <s v="CRF REIMBURSEMENT FOR AUG-OCT 2020"/>
    <n v="68286.06"/>
  </r>
  <r>
    <x v="26"/>
    <s v="HIGHER EDUCATION COORDINATING COMMISSION"/>
    <s v="1371737848"/>
    <s v="000"/>
    <x v="46"/>
    <s v="BT127485"/>
    <s v="021"/>
    <m/>
    <m/>
    <s v="62000"/>
    <x v="26"/>
    <s v="620000"/>
    <s v="01"/>
    <m/>
    <s v="CRF REIMBURSEMENT FOR NOV-DEC 2020"/>
    <n v="34291.839999999997"/>
  </r>
  <r>
    <x v="27"/>
    <m/>
    <m/>
    <m/>
    <x v="47"/>
    <s v="PP000886"/>
    <s v="045"/>
    <m/>
    <m/>
    <s v="62000"/>
    <x v="27"/>
    <s v="620000"/>
    <s v="01"/>
    <m/>
    <s v="SARS POST-CLOSE FY20 CRF AGENCY DISTRIB"/>
    <n v="-16317.82"/>
  </r>
  <r>
    <x v="27"/>
    <s v="OREGON STATE LIBRARY"/>
    <s v="1936001773"/>
    <s v="000"/>
    <x v="47"/>
    <s v="BT126362"/>
    <s v="001"/>
    <m/>
    <m/>
    <s v="62000"/>
    <x v="27"/>
    <s v="620000"/>
    <s v="01"/>
    <m/>
    <s v="CRF REIMBURSEMENT FOR MARCH-JULY 2020"/>
    <n v="19786.810000000001"/>
  </r>
  <r>
    <x v="27"/>
    <s v="OREGON STATE LIBRARY"/>
    <s v="1936001773"/>
    <s v="000"/>
    <x v="47"/>
    <s v="BT126690"/>
    <s v="025"/>
    <m/>
    <m/>
    <s v="62000"/>
    <x v="27"/>
    <s v="620000"/>
    <s v="01"/>
    <m/>
    <s v="CRF REIMBURSEMENT FOR AUG-OCT 2020"/>
    <n v="3614.62"/>
  </r>
  <r>
    <x v="27"/>
    <s v="OREGON STATE LIBRARY"/>
    <s v="1936001773"/>
    <s v="000"/>
    <x v="47"/>
    <s v="BT127485"/>
    <s v="003"/>
    <m/>
    <m/>
    <s v="62000"/>
    <x v="27"/>
    <s v="620000"/>
    <s v="01"/>
    <m/>
    <s v="CRF REIMBURSEMENT FOR NOV-DEC 2020"/>
    <n v="4266.55"/>
  </r>
  <r>
    <x v="28"/>
    <s v="STATE OF OREGON DEPARTMENT OF EDUCATION"/>
    <s v="1936001954"/>
    <s v="000"/>
    <x v="48"/>
    <s v="BT126512"/>
    <s v="001"/>
    <m/>
    <m/>
    <s v="62000"/>
    <x v="28"/>
    <s v="620000"/>
    <s v="01"/>
    <m/>
    <s v="CRF TRANSFER PER 11/09 EB, ITEM 6."/>
    <n v="43800000"/>
  </r>
  <r>
    <x v="28"/>
    <m/>
    <m/>
    <m/>
    <x v="49"/>
    <s v="PP000886"/>
    <s v="046"/>
    <m/>
    <m/>
    <s v="62000"/>
    <x v="28"/>
    <s v="620000"/>
    <s v="01"/>
    <m/>
    <s v="SARS POST-CLOSE FY20 CRF AGENCY DISTRIB"/>
    <n v="-88633.7"/>
  </r>
  <r>
    <x v="28"/>
    <s v="STATE OF OREGON DEPARTMENT OF EDUCATION"/>
    <s v="1936001954"/>
    <s v="000"/>
    <x v="49"/>
    <s v="BT126134"/>
    <s v="001"/>
    <m/>
    <m/>
    <s v="62000"/>
    <x v="28"/>
    <s v="620000"/>
    <s v="01"/>
    <m/>
    <s v="CRF GRANT SB5723"/>
    <n v="1095679"/>
  </r>
  <r>
    <x v="28"/>
    <s v="STATE OF OREGON DEPARTMENT OF EDUCATION"/>
    <s v="1936001954"/>
    <s v="000"/>
    <x v="49"/>
    <s v="BT126554"/>
    <s v="001"/>
    <m/>
    <m/>
    <s v="62000"/>
    <x v="28"/>
    <s v="620000"/>
    <s v="01"/>
    <m/>
    <s v="CRF REIMBURSEMENT FOR MARCH-JULY 2020."/>
    <n v="104501.75"/>
  </r>
  <r>
    <x v="28"/>
    <m/>
    <m/>
    <m/>
    <x v="50"/>
    <s v="PP000886"/>
    <s v="047"/>
    <m/>
    <m/>
    <s v="62000"/>
    <x v="28"/>
    <s v="620000"/>
    <s v="01"/>
    <m/>
    <s v="SARS POST-CLOSE FY20 CRF AGENCY DISTRIB"/>
    <n v="-9078.59"/>
  </r>
  <r>
    <x v="29"/>
    <m/>
    <m/>
    <m/>
    <x v="51"/>
    <s v="PP000886"/>
    <s v="048"/>
    <m/>
    <m/>
    <s v="62000"/>
    <x v="29"/>
    <s v="620000"/>
    <s v="01"/>
    <m/>
    <s v="SARS POST-CLOSE FY20 CRF AGENCY DISTRIB"/>
    <n v="-99.99"/>
  </r>
  <r>
    <x v="29"/>
    <s v="TEACHER STANDARDS &amp; PRACTICES COMMISSION"/>
    <s v="1930742252"/>
    <s v="000"/>
    <x v="52"/>
    <s v="BT126458"/>
    <s v="001"/>
    <m/>
    <m/>
    <s v="62000"/>
    <x v="29"/>
    <s v="620000"/>
    <s v="01"/>
    <m/>
    <s v="CRF REIMBURSEMENT FOR MARCH-JULY 2020"/>
    <n v="99.99"/>
  </r>
  <r>
    <x v="29"/>
    <s v="TEACHER STANDARDS &amp; PRACTICES COMMISSION"/>
    <s v="1930742252"/>
    <s v="000"/>
    <x v="52"/>
    <s v="BT126690"/>
    <s v="027"/>
    <m/>
    <m/>
    <s v="62000"/>
    <x v="29"/>
    <s v="620000"/>
    <s v="01"/>
    <m/>
    <s v="CRF REIMBURSEMENT FOR AUG-OCT 2020"/>
    <n v="15132.45"/>
  </r>
  <r>
    <x v="29"/>
    <s v="TEACHER STANDARDS &amp; PRACTICES COMMISSION"/>
    <s v="1930742252"/>
    <s v="000"/>
    <x v="52"/>
    <s v="BT127485"/>
    <s v="015"/>
    <m/>
    <m/>
    <s v="62000"/>
    <x v="29"/>
    <s v="620000"/>
    <s v="01"/>
    <m/>
    <s v="CRF REIMBURSEMENT FOR NOV-DEC 2020"/>
    <n v="3319.34"/>
  </r>
  <r>
    <x v="30"/>
    <m/>
    <m/>
    <m/>
    <x v="53"/>
    <s v="PP000886"/>
    <s v="049"/>
    <m/>
    <m/>
    <s v="62000"/>
    <x v="30"/>
    <s v="620000"/>
    <s v="01"/>
    <m/>
    <s v="SARS POST-CLOSE FY20 CRF AGENCY DISTRIB"/>
    <n v="-24180.799999999999"/>
  </r>
  <r>
    <x v="30"/>
    <s v="OREGON COMMISSION FOR THE BLIND"/>
    <s v="1936001718"/>
    <s v="000"/>
    <x v="53"/>
    <s v="BT127127"/>
    <s v="001"/>
    <m/>
    <m/>
    <s v="62000"/>
    <x v="30"/>
    <s v="620000"/>
    <s v="01"/>
    <s v="CRF"/>
    <s v="CRF REIMBURSEMENT FOR MARCH-OCT 2020"/>
    <n v="44968.46"/>
  </r>
  <r>
    <x v="30"/>
    <s v="OREGON COMMISSION FOR THE BLIND"/>
    <s v="1936001718"/>
    <s v="000"/>
    <x v="53"/>
    <s v="BT127459"/>
    <s v="001"/>
    <m/>
    <m/>
    <s v="62000"/>
    <x v="30"/>
    <s v="620000"/>
    <s v="01"/>
    <s v="CRF"/>
    <s v="CRF REIMBURSEMENT FOR NOV-DEC 2020"/>
    <n v="13718.35"/>
  </r>
  <r>
    <x v="30"/>
    <m/>
    <m/>
    <m/>
    <x v="54"/>
    <s v="PP000886"/>
    <s v="050"/>
    <m/>
    <m/>
    <s v="62000"/>
    <x v="30"/>
    <s v="620000"/>
    <s v="01"/>
    <m/>
    <s v="SARS POST-CLOSE FY20 CRF AGENCY DISTRIB"/>
    <n v="-2246.84"/>
  </r>
  <r>
    <x v="30"/>
    <s v="OREGON COMMISSION FOR THE BLIND"/>
    <s v="1936001718"/>
    <s v="000"/>
    <x v="54"/>
    <s v="BT127127"/>
    <s v="002"/>
    <m/>
    <m/>
    <s v="62000"/>
    <x v="30"/>
    <s v="620000"/>
    <s v="01"/>
    <s v="CRF"/>
    <s v="CRF REIMBURSEMENT FOR MARCH-OCT 2020"/>
    <n v="2885.84"/>
  </r>
  <r>
    <x v="30"/>
    <s v="OREGON COMMISSION FOR THE BLIND"/>
    <s v="1936001718"/>
    <s v="000"/>
    <x v="54"/>
    <s v="BT127459"/>
    <s v="002"/>
    <m/>
    <m/>
    <s v="62000"/>
    <x v="30"/>
    <s v="620000"/>
    <s v="01"/>
    <s v="CRF"/>
    <s v="CRF REIMBURSEMENT FOR NOV-DEC 2020"/>
    <n v="3525.51"/>
  </r>
  <r>
    <x v="31"/>
    <m/>
    <m/>
    <m/>
    <x v="55"/>
    <s v="PP000886"/>
    <s v="052"/>
    <m/>
    <m/>
    <s v="62000"/>
    <x v="31"/>
    <s v="620000"/>
    <s v="01"/>
    <m/>
    <s v="SARS POST-CLOSE FY20 CRF AGENCY DISTRIB"/>
    <n v="-682364.99"/>
  </r>
  <r>
    <x v="31"/>
    <s v="STATE DEPARTMENT OF AGRICULTURE"/>
    <s v="1936001759"/>
    <s v="000"/>
    <x v="55"/>
    <s v="BT126492"/>
    <s v="001"/>
    <m/>
    <m/>
    <s v="62000"/>
    <x v="31"/>
    <s v="620000"/>
    <s v="01"/>
    <m/>
    <s v="CRF REIMBURSEMENT FOR MARCH-JULY 2020"/>
    <n v="779000.44"/>
  </r>
  <r>
    <x v="31"/>
    <s v="STATE DEPARTMENT OF AGRICULTURE"/>
    <s v="1936001759"/>
    <s v="000"/>
    <x v="55"/>
    <s v="BT126754"/>
    <s v="001"/>
    <m/>
    <m/>
    <s v="62000"/>
    <x v="31"/>
    <s v="620000"/>
    <s v="01"/>
    <s v="CRF"/>
    <s v="CRF REIMBURSEMENT FOR AUG-OCT 2020"/>
    <n v="240314.39"/>
  </r>
  <r>
    <x v="31"/>
    <s v="STATE DEPARTMENT OF AGRICULTURE"/>
    <s v="1936001759"/>
    <s v="000"/>
    <x v="55"/>
    <s v="BT127485"/>
    <s v="043"/>
    <m/>
    <m/>
    <s v="62000"/>
    <x v="31"/>
    <s v="620000"/>
    <s v="01"/>
    <m/>
    <s v="CRF REIMBURSEMENT FOR NOV-DEC 2020"/>
    <n v="251944.92"/>
  </r>
  <r>
    <x v="31"/>
    <m/>
    <m/>
    <m/>
    <x v="56"/>
    <s v="PP000886"/>
    <s v="053"/>
    <m/>
    <m/>
    <s v="62000"/>
    <x v="31"/>
    <s v="620000"/>
    <s v="01"/>
    <m/>
    <s v="SARS POST-CLOSE FY20 CRF AGENCY DISTRIB"/>
    <n v="-39249.15"/>
  </r>
  <r>
    <x v="31"/>
    <s v="STATE DEPARTMENT OF AGRICULTURE"/>
    <s v="1936001759"/>
    <s v="000"/>
    <x v="56"/>
    <s v="BT126492"/>
    <s v="003"/>
    <m/>
    <m/>
    <s v="62000"/>
    <x v="31"/>
    <s v="620000"/>
    <s v="01"/>
    <m/>
    <s v="CRF REIMBURSEMENT FOR MARCH-JULY 2020"/>
    <n v="42656.44"/>
  </r>
  <r>
    <x v="31"/>
    <s v="STATE DEPARTMENT OF AGRICULTURE"/>
    <s v="1936001759"/>
    <s v="000"/>
    <x v="56"/>
    <s v="BT126754"/>
    <s v="002"/>
    <m/>
    <m/>
    <s v="62000"/>
    <x v="31"/>
    <s v="620000"/>
    <s v="01"/>
    <s v="CRF"/>
    <s v="CRF REIMBURSEMENT FOR AUG-OCT 2020"/>
    <n v="10177.74"/>
  </r>
  <r>
    <x v="31"/>
    <s v="STATE DEPARTMENT OF AGRICULTURE"/>
    <s v="1936001759"/>
    <s v="000"/>
    <x v="56"/>
    <s v="BT127485"/>
    <s v="045"/>
    <m/>
    <m/>
    <s v="62000"/>
    <x v="31"/>
    <s v="620000"/>
    <s v="01"/>
    <m/>
    <s v="CRF REIMBURSEMENT FOR NOV-DEC 2020"/>
    <n v="1792.69"/>
  </r>
  <r>
    <x v="31"/>
    <m/>
    <m/>
    <m/>
    <x v="57"/>
    <s v="PP000886"/>
    <s v="054"/>
    <m/>
    <m/>
    <s v="62000"/>
    <x v="31"/>
    <s v="620000"/>
    <s v="01"/>
    <m/>
    <s v="SARS POST-CLOSE FY20 CRF AGENCY DISTRIB"/>
    <n v="-53024.94"/>
  </r>
  <r>
    <x v="31"/>
    <s v="STATE DEPARTMENT OF AGRICULTURE"/>
    <s v="1936001759"/>
    <s v="000"/>
    <x v="57"/>
    <s v="BT126492"/>
    <s v="004"/>
    <m/>
    <m/>
    <s v="62000"/>
    <x v="31"/>
    <s v="620000"/>
    <s v="01"/>
    <m/>
    <s v="CRF REIMBURSEMENT FOR MARCH-JULY 2020"/>
    <n v="57476.55"/>
  </r>
  <r>
    <x v="31"/>
    <s v="STATE DEPARTMENT OF AGRICULTURE"/>
    <s v="1936001759"/>
    <s v="000"/>
    <x v="57"/>
    <s v="BT126754"/>
    <s v="003"/>
    <m/>
    <m/>
    <s v="62000"/>
    <x v="31"/>
    <s v="620000"/>
    <s v="01"/>
    <s v="CRF"/>
    <s v="CRF REIMBURSEMENT FOR AUG-OCT 2020"/>
    <n v="34331.79"/>
  </r>
  <r>
    <x v="31"/>
    <s v="STATE DEPARTMENT OF AGRICULTURE"/>
    <s v="1936001759"/>
    <s v="000"/>
    <x v="57"/>
    <s v="BT127485"/>
    <s v="047"/>
    <m/>
    <m/>
    <s v="62000"/>
    <x v="31"/>
    <s v="620000"/>
    <s v="01"/>
    <m/>
    <s v="CRF REIMBURSEMENT FOR NOV-DEC 2020"/>
    <n v="30653.79"/>
  </r>
  <r>
    <x v="31"/>
    <m/>
    <m/>
    <m/>
    <x v="58"/>
    <s v="PP000886"/>
    <s v="051"/>
    <m/>
    <m/>
    <s v="62000"/>
    <x v="31"/>
    <s v="620000"/>
    <s v="01"/>
    <m/>
    <s v="SARS POST-CLOSE FY20 CRF AGENCY DISTRIB"/>
    <n v="-272732.65999999997"/>
  </r>
  <r>
    <x v="31"/>
    <s v="STATE DEPARTMENT OF AGRICULTURE"/>
    <s v="1936001759"/>
    <s v="000"/>
    <x v="58"/>
    <s v="BT126492"/>
    <s v="002"/>
    <m/>
    <m/>
    <s v="62000"/>
    <x v="31"/>
    <s v="620000"/>
    <s v="01"/>
    <m/>
    <s v="CRF REIMBURSEMENT FOR MARCH-JULY 2020"/>
    <n v="287852.15000000002"/>
  </r>
  <r>
    <x v="31"/>
    <s v="STATE DEPARTMENT OF AGRICULTURE"/>
    <s v="1936001759"/>
    <s v="000"/>
    <x v="58"/>
    <s v="BT126754"/>
    <s v="004"/>
    <m/>
    <m/>
    <s v="62000"/>
    <x v="31"/>
    <s v="620000"/>
    <s v="01"/>
    <s v="CRF"/>
    <s v="CRF REIMBURSEMENT FOR AUG-OCT 2020"/>
    <n v="112220.26"/>
  </r>
  <r>
    <x v="31"/>
    <s v="STATE DEPARTMENT OF AGRICULTURE"/>
    <s v="1936001759"/>
    <s v="000"/>
    <x v="58"/>
    <s v="BT127485"/>
    <s v="049"/>
    <m/>
    <m/>
    <s v="62000"/>
    <x v="31"/>
    <s v="620000"/>
    <s v="01"/>
    <m/>
    <s v="CRF REIMBURSEMENT FOR NOV-DEC 2020"/>
    <n v="119921.93"/>
  </r>
  <r>
    <x v="32"/>
    <s v="OREGON DEPARTMENT OF FORESTRY"/>
    <s v="1936002375"/>
    <s v="000"/>
    <x v="59"/>
    <s v="BT126798"/>
    <s v="001"/>
    <m/>
    <m/>
    <s v="62000"/>
    <x v="32"/>
    <s v="620000"/>
    <s v="01"/>
    <s v="CRF"/>
    <s v="CRF REIMBURSEMENT FOR AUG-OCT 2020"/>
    <n v="1197854.54"/>
  </r>
  <r>
    <x v="32"/>
    <s v="OREGON DEPARTMENT OF FORESTRY"/>
    <s v="1936002375"/>
    <s v="000"/>
    <x v="59"/>
    <s v="BT127485"/>
    <s v="083"/>
    <m/>
    <m/>
    <s v="62000"/>
    <x v="32"/>
    <s v="620000"/>
    <s v="01"/>
    <m/>
    <s v="CRF REIMBURSEMENT FOR NOV-DEC 2020"/>
    <n v="49213.77"/>
  </r>
  <r>
    <x v="33"/>
    <m/>
    <m/>
    <m/>
    <x v="60"/>
    <s v="PP000886"/>
    <s v="055"/>
    <m/>
    <m/>
    <s v="62000"/>
    <x v="33"/>
    <s v="620000"/>
    <s v="01"/>
    <m/>
    <s v="SARS POST-CLOSE FY20 CRF AGENCY DISTRIB"/>
    <n v="-33520.019999999997"/>
  </r>
  <r>
    <x v="33"/>
    <s v="STATE OF OREGON DEPT OF GEOLOGY AND MINERAL IND"/>
    <s v="1936001955"/>
    <s v="000"/>
    <x v="60"/>
    <s v="BT126572"/>
    <s v="001"/>
    <m/>
    <m/>
    <s v="62000"/>
    <x v="33"/>
    <s v="620000"/>
    <s v="01"/>
    <m/>
    <s v="CRF REIMBURSEMENT FOR MARCH-JULY 2020"/>
    <n v="40685.339999999997"/>
  </r>
  <r>
    <x v="33"/>
    <s v="STATE OF OREGON DEPT OF GEOLOGY AND MINERAL IND"/>
    <s v="1936001955"/>
    <s v="000"/>
    <x v="60"/>
    <s v="BT126717"/>
    <s v="003"/>
    <m/>
    <m/>
    <s v="62000"/>
    <x v="33"/>
    <s v="620000"/>
    <s v="01"/>
    <m/>
    <s v="CRF REIMBURSEMENT FOR AUG-OCT 2020"/>
    <n v="26781.09"/>
  </r>
  <r>
    <x v="33"/>
    <s v="STATE OF OREGON DEPT OF GEOLOGY AND MINERAL IND"/>
    <s v="1936001955"/>
    <s v="000"/>
    <x v="60"/>
    <s v="BT127485"/>
    <s v="041"/>
    <m/>
    <m/>
    <s v="62000"/>
    <x v="33"/>
    <s v="620000"/>
    <s v="01"/>
    <m/>
    <s v="CRF REIMBURSEMENT FOR NOV-DEC 2020"/>
    <n v="45249.17"/>
  </r>
  <r>
    <x v="34"/>
    <m/>
    <m/>
    <m/>
    <x v="61"/>
    <s v="PP000886"/>
    <s v="058"/>
    <m/>
    <m/>
    <s v="62000"/>
    <x v="34"/>
    <s v="620000"/>
    <s v="01"/>
    <m/>
    <s v="SARS POST-CLOSE FY20 CRF AGENCY DISTRIB"/>
    <n v="-147576.28"/>
  </r>
  <r>
    <x v="34"/>
    <s v="STATE PARKS AND RECREATION DEPARTMENT"/>
    <s v="1931018525"/>
    <s v="000"/>
    <x v="61"/>
    <s v="BT126349"/>
    <s v="002"/>
    <m/>
    <m/>
    <s v="62000"/>
    <x v="34"/>
    <s v="620000"/>
    <s v="01"/>
    <m/>
    <s v="CRF REIMBURSEMENT FOR MARCH-JULY 2020"/>
    <n v="159153.32"/>
  </r>
  <r>
    <x v="34"/>
    <s v="STATE PARKS AND RECREATION DEPARTMENT"/>
    <s v="1931018525"/>
    <s v="000"/>
    <x v="61"/>
    <s v="BT126751"/>
    <s v="002"/>
    <m/>
    <m/>
    <s v="62000"/>
    <x v="34"/>
    <s v="620000"/>
    <s v="01"/>
    <s v="CRF"/>
    <s v="CRF REIMBURSEMENT FOR AUG-OCT 2020"/>
    <n v="54417.919999999998"/>
  </r>
  <r>
    <x v="34"/>
    <s v="STATE PARKS AND RECREATION DEPARTMENT"/>
    <s v="1931018525"/>
    <s v="000"/>
    <x v="61"/>
    <s v="BT127461"/>
    <s v="001"/>
    <m/>
    <m/>
    <s v="62000"/>
    <x v="34"/>
    <s v="620000"/>
    <s v="01"/>
    <s v="CRF"/>
    <s v="CRF REIMBURSEMENT FOR NOV-DEC 2020"/>
    <n v="107767.06"/>
  </r>
  <r>
    <x v="34"/>
    <m/>
    <m/>
    <m/>
    <x v="62"/>
    <s v="PP000886"/>
    <s v="057"/>
    <m/>
    <m/>
    <s v="62000"/>
    <x v="34"/>
    <s v="620000"/>
    <s v="01"/>
    <m/>
    <s v="SARS POST-CLOSE FY20 CRF AGENCY DISTRIB"/>
    <n v="-140966.23000000001"/>
  </r>
  <r>
    <x v="34"/>
    <s v="STATE PARKS AND RECREATION DEPARTMENT"/>
    <s v="1931018525"/>
    <s v="000"/>
    <x v="62"/>
    <s v="BT126349"/>
    <s v="001"/>
    <m/>
    <m/>
    <s v="62000"/>
    <x v="34"/>
    <s v="620000"/>
    <s v="01"/>
    <m/>
    <s v="CRF REIMBURSEMENT FOR MARCH-JULY 2020"/>
    <n v="151642.4"/>
  </r>
  <r>
    <x v="34"/>
    <s v="STATE PARKS AND RECREATION DEPARTMENT"/>
    <s v="1931018525"/>
    <s v="000"/>
    <x v="62"/>
    <s v="BT126751"/>
    <s v="001"/>
    <m/>
    <m/>
    <s v="62000"/>
    <x v="34"/>
    <s v="620000"/>
    <s v="01"/>
    <s v="CRF"/>
    <s v="CRF REIMBURSEMENT FOR AUG-OCT 2020"/>
    <n v="53042.57"/>
  </r>
  <r>
    <x v="34"/>
    <s v="STATE PARKS AND RECREATION DEPARTMENT"/>
    <s v="1931018525"/>
    <s v="000"/>
    <x v="62"/>
    <s v="BT127461"/>
    <s v="002"/>
    <m/>
    <m/>
    <s v="62000"/>
    <x v="34"/>
    <s v="620000"/>
    <s v="01"/>
    <s v="CRF"/>
    <s v="CRF REIMBURSEMENT FOR NOV-DEC 2020"/>
    <n v="101992.54"/>
  </r>
  <r>
    <x v="35"/>
    <m/>
    <m/>
    <m/>
    <x v="63"/>
    <s v="PP000886"/>
    <s v="060"/>
    <m/>
    <m/>
    <s v="62000"/>
    <x v="35"/>
    <s v="620000"/>
    <s v="01"/>
    <m/>
    <s v="SARS POST-CLOSE FY20 CRF AGENCY DISTRIB"/>
    <n v="-246264.72"/>
  </r>
  <r>
    <x v="35"/>
    <m/>
    <m/>
    <m/>
    <x v="63"/>
    <s v="PP000893"/>
    <s v="002"/>
    <s v="PP000886"/>
    <s v="059"/>
    <s v="62000"/>
    <x v="35"/>
    <s v="620000"/>
    <s v="01"/>
    <m/>
    <s v="G38 CHNG SARS PST-CLSE FY20 CRF AGY DIST"/>
    <n v="-33295.4"/>
  </r>
  <r>
    <x v="35"/>
    <s v="DEPARTMENT OF FISH &amp; WILDLIFE"/>
    <s v="1930655103"/>
    <s v="000"/>
    <x v="63"/>
    <s v="BT126459"/>
    <s v="001"/>
    <m/>
    <m/>
    <s v="62000"/>
    <x v="35"/>
    <s v="620000"/>
    <s v="01"/>
    <m/>
    <s v="CRF REIMBURSEMENT FOR MARCH-JULY 2020"/>
    <n v="279560.12"/>
  </r>
  <r>
    <x v="35"/>
    <s v="DEPARTMENT OF FISH &amp; WILDLIFE"/>
    <s v="1930655103"/>
    <s v="000"/>
    <x v="63"/>
    <s v="BT126690"/>
    <s v="029"/>
    <m/>
    <m/>
    <s v="62000"/>
    <x v="35"/>
    <s v="620000"/>
    <s v="01"/>
    <m/>
    <s v="CRF REIMBURSEMENT FOR AUG-OCT 2020"/>
    <n v="198278.57"/>
  </r>
  <r>
    <x v="35"/>
    <s v="DEPARTMENT OF FISH &amp; WILDLIFE"/>
    <s v="1930655103"/>
    <s v="000"/>
    <x v="63"/>
    <s v="BT127485"/>
    <s v="025"/>
    <m/>
    <m/>
    <s v="62000"/>
    <x v="35"/>
    <s v="620000"/>
    <s v="01"/>
    <m/>
    <s v="CRF REIMBURSEMENT FOR NOV-DEC 2020"/>
    <n v="125158.79"/>
  </r>
  <r>
    <x v="36"/>
    <m/>
    <m/>
    <m/>
    <x v="64"/>
    <s v="PP000886"/>
    <s v="061"/>
    <m/>
    <m/>
    <s v="62000"/>
    <x v="36"/>
    <s v="620000"/>
    <s v="01"/>
    <m/>
    <s v="SARS POST-CLOSE FY20 CRF AGENCY DISTRIB"/>
    <n v="-63846.75"/>
  </r>
  <r>
    <x v="36"/>
    <s v="DEPT OF LAND CONSERVATION &amp; DEVELOPMENT"/>
    <s v="1930624202"/>
    <s v="000"/>
    <x v="64"/>
    <s v="BT126488"/>
    <s v="001"/>
    <m/>
    <m/>
    <s v="62000"/>
    <x v="36"/>
    <s v="620000"/>
    <s v="01"/>
    <m/>
    <s v="CRF REIMBURSEMENT MARCH-JULY 2020"/>
    <n v="67870.62"/>
  </r>
  <r>
    <x v="36"/>
    <s v="DEPT OF LAND CONSERVATION &amp; DEVELOPMENT"/>
    <s v="1930624202"/>
    <s v="000"/>
    <x v="64"/>
    <s v="BT126742"/>
    <s v="001"/>
    <m/>
    <m/>
    <s v="62000"/>
    <x v="36"/>
    <s v="620000"/>
    <s v="01"/>
    <s v="CRF"/>
    <s v="CRF REIMBURSEMENT FOR AUG-SEP 2020"/>
    <n v="6205.29"/>
  </r>
  <r>
    <x v="36"/>
    <s v="DEPT OF LAND CONSERVATION &amp; DEVELOPMENT"/>
    <s v="1930624202"/>
    <s v="000"/>
    <x v="64"/>
    <s v="BT127485"/>
    <s v="085"/>
    <m/>
    <m/>
    <s v="62000"/>
    <x v="36"/>
    <s v="620000"/>
    <s v="01"/>
    <m/>
    <s v="CRF REIMBURSEMENT FOR NOV-DEC 2020"/>
    <n v="3907.66"/>
  </r>
  <r>
    <x v="36"/>
    <s v="DEPT OF LAND CONSERVATION &amp; DEVELOPMENT"/>
    <s v="1930624202"/>
    <s v="000"/>
    <x v="65"/>
    <s v="BT126488"/>
    <s v="002"/>
    <m/>
    <m/>
    <s v="62000"/>
    <x v="36"/>
    <s v="620000"/>
    <s v="01"/>
    <m/>
    <s v="CRF REIMBURSEMENT MARCH-JULY 2020"/>
    <n v="7575.41"/>
  </r>
  <r>
    <x v="37"/>
    <s v="LAND USE BOARD OF APPEALS"/>
    <s v="1930839647"/>
    <s v="000"/>
    <x v="66"/>
    <s v="BT126717"/>
    <s v="013"/>
    <m/>
    <m/>
    <s v="62000"/>
    <x v="37"/>
    <s v="620000"/>
    <s v="01"/>
    <m/>
    <s v="CRF REIMBURSEMENT FOR AUG-OCT 2020"/>
    <n v="19207.13"/>
  </r>
  <r>
    <x v="37"/>
    <s v="LAND USE BOARD OF APPEALS"/>
    <s v="1930839647"/>
    <s v="000"/>
    <x v="66"/>
    <s v="BT127485"/>
    <s v="087"/>
    <m/>
    <m/>
    <s v="62000"/>
    <x v="37"/>
    <s v="620000"/>
    <s v="01"/>
    <m/>
    <s v="CRF REIMBURSEMENT FOR NOV-DEC 2020"/>
    <n v="6016.04"/>
  </r>
  <r>
    <x v="38"/>
    <s v="STATE OF OREGON WATER RESOURCES DEPARTMENT"/>
    <s v="1936001760"/>
    <s v="000"/>
    <x v="67"/>
    <s v="BT126346"/>
    <s v="001"/>
    <m/>
    <m/>
    <s v="62000"/>
    <x v="38"/>
    <s v="620000"/>
    <s v="01"/>
    <m/>
    <s v="CRF REIMBURSEMENT FOR MARCH -JULY 2020"/>
    <n v="1377.05"/>
  </r>
  <r>
    <x v="38"/>
    <s v="STATE OF OREGON WATER RESOURCES DEPARTMENT"/>
    <s v="1936001760"/>
    <s v="000"/>
    <x v="68"/>
    <s v="BT126690"/>
    <s v="031"/>
    <m/>
    <m/>
    <s v="62000"/>
    <x v="38"/>
    <s v="620000"/>
    <s v="01"/>
    <m/>
    <s v="CRF REIMBURSEMENT FOR AUG-OCT 2020"/>
    <n v="31229.24"/>
  </r>
  <r>
    <x v="38"/>
    <s v="STATE OF OREGON WATER RESOURCES DEPARTMENT"/>
    <s v="1936001760"/>
    <s v="000"/>
    <x v="68"/>
    <s v="BT127485"/>
    <s v="019"/>
    <m/>
    <m/>
    <s v="62000"/>
    <x v="38"/>
    <s v="620000"/>
    <s v="01"/>
    <m/>
    <s v="CRF REIMBURSEMENT FOR NOV-DEC 2020"/>
    <n v="27278.51"/>
  </r>
  <r>
    <x v="38"/>
    <m/>
    <m/>
    <m/>
    <x v="69"/>
    <s v="PP000886"/>
    <s v="062"/>
    <m/>
    <m/>
    <s v="62000"/>
    <x v="38"/>
    <s v="620000"/>
    <s v="01"/>
    <m/>
    <s v="SARS POST-CLOSE FY20 CRF AGENCY DISTRIB"/>
    <n v="-1313.05"/>
  </r>
  <r>
    <x v="39"/>
    <m/>
    <m/>
    <m/>
    <x v="70"/>
    <s v="PP000889"/>
    <s v="003"/>
    <m/>
    <m/>
    <s v="62000"/>
    <x v="39"/>
    <s v="620000"/>
    <s v="01"/>
    <m/>
    <s v="SARS POST-CLOSE FY20 CRF AGENCY DISTRIB"/>
    <n v="-21536.3"/>
  </r>
  <r>
    <x v="39"/>
    <s v="OREGON WATERSHED ENHANCEMENT BOARD"/>
    <s v="1931275767"/>
    <s v="000"/>
    <x v="70"/>
    <s v="CR042589"/>
    <s v="002"/>
    <s v="BT128155"/>
    <s v="001"/>
    <s v="62000"/>
    <x v="39"/>
    <s v="620000"/>
    <s v="01"/>
    <s v="07082021"/>
    <s v="RCLS CRF GRANT RTRN: NEG TRNS OUT TO ROX"/>
    <n v="-13807612.220000001"/>
  </r>
  <r>
    <x v="40"/>
    <m/>
    <m/>
    <m/>
    <x v="71"/>
    <s v="PP000886"/>
    <s v="063"/>
    <m/>
    <m/>
    <s v="62000"/>
    <x v="40"/>
    <s v="620000"/>
    <s v="01"/>
    <m/>
    <s v="SARS POST-CLOSE FY20 CRF AGENCY DISTRIB"/>
    <n v="-647553.19999999995"/>
  </r>
  <r>
    <x v="40"/>
    <s v="OREGON DEPT OF TRANSPORTATION"/>
    <s v="1931111585"/>
    <s v="000"/>
    <x v="71"/>
    <s v="BT126490"/>
    <s v="001"/>
    <m/>
    <m/>
    <s v="62000"/>
    <x v="40"/>
    <s v="620000"/>
    <s v="01"/>
    <m/>
    <s v=" CRF REIMBURSEMENT MARCH-JULY 2020"/>
    <n v="951408.15"/>
  </r>
  <r>
    <x v="40"/>
    <s v="OREGON DEPT OF TRANSPORTATION"/>
    <s v="1931111585"/>
    <s v="000"/>
    <x v="71"/>
    <s v="BT126690"/>
    <s v="033"/>
    <m/>
    <m/>
    <s v="62000"/>
    <x v="40"/>
    <s v="620000"/>
    <s v="01"/>
    <m/>
    <s v="CRF REIMBURSEMENT FOR AUG-OCT 2020"/>
    <n v="193719.75"/>
  </r>
  <r>
    <x v="40"/>
    <s v="OREGON DEPT OF TRANSPORTATION"/>
    <s v="1931111585"/>
    <s v="000"/>
    <x v="71"/>
    <s v="BT127485"/>
    <s v="023"/>
    <m/>
    <m/>
    <s v="62000"/>
    <x v="40"/>
    <s v="620000"/>
    <s v="01"/>
    <m/>
    <s v="CRF REIMBURSEMENT FOR NOV-DEC 2020"/>
    <n v="250445.84"/>
  </r>
  <r>
    <x v="41"/>
    <s v="TRAVEL INFORMATION COUNCIL"/>
    <s v="1931144878"/>
    <s v="000"/>
    <x v="72"/>
    <s v="VP429309"/>
    <s v="001"/>
    <m/>
    <m/>
    <s v="62000"/>
    <x v="41"/>
    <s v="620000"/>
    <s v="01"/>
    <m/>
    <s v="CRF REIMBURSEMENT FOR MARCH-JULY 2020"/>
    <n v="11416.71"/>
  </r>
  <r>
    <x v="41"/>
    <s v="TRAVEL INFORMATION COUNCIL"/>
    <s v="1931144878"/>
    <s v="000"/>
    <x v="72"/>
    <s v="VP430183"/>
    <s v="001"/>
    <m/>
    <m/>
    <s v="62000"/>
    <x v="41"/>
    <s v="620000"/>
    <s v="01"/>
    <s v="CRF"/>
    <s v="CRF REIMBURSEMENT FOR AUG-OCT 2020"/>
    <n v="2290.88"/>
  </r>
  <r>
    <x v="41"/>
    <s v="TRAVEL INFORMATION COUNCIL"/>
    <s v="1931144878"/>
    <s v="000"/>
    <x v="72"/>
    <s v="VP432322"/>
    <s v="001"/>
    <m/>
    <m/>
    <s v="62000"/>
    <x v="41"/>
    <s v="620000"/>
    <s v="01"/>
    <s v="CRF"/>
    <s v="CRF REIMBURSEMENT FOR NOV-DEC 2020"/>
    <n v="1191.78"/>
  </r>
  <r>
    <x v="42"/>
    <s v="STATE OF OREGON HEALTH RELATED"/>
    <s v="1760796866"/>
    <s v="000"/>
    <x v="73"/>
    <s v="BT126690"/>
    <s v="035"/>
    <m/>
    <m/>
    <s v="62000"/>
    <x v="42"/>
    <s v="620000"/>
    <s v="01"/>
    <m/>
    <s v="CRF REIMBURSEMENT FOR AUG-OCT 2020"/>
    <n v="238.98"/>
  </r>
  <r>
    <x v="42"/>
    <s v="STATE OF OREGON HEALTH RELATED"/>
    <s v="1760796866"/>
    <s v="000"/>
    <x v="73"/>
    <s v="BT127462"/>
    <s v="001"/>
    <m/>
    <m/>
    <s v="62000"/>
    <x v="42"/>
    <s v="620000"/>
    <s v="01"/>
    <s v="CRF"/>
    <s v="CRF REIMBURSEMENT FOR NOV-DEC 2020"/>
    <n v="55.5"/>
  </r>
  <r>
    <x v="43"/>
    <m/>
    <m/>
    <m/>
    <x v="74"/>
    <s v="PP000886"/>
    <s v="064"/>
    <m/>
    <m/>
    <s v="62000"/>
    <x v="43"/>
    <s v="620000"/>
    <s v="01"/>
    <m/>
    <s v="SARS POST-CLOSE FY20 CRF AGENCY DISTRIB"/>
    <n v="-109075.65"/>
  </r>
  <r>
    <x v="43"/>
    <s v="STATE OF OREGON BUREAU OF LABOR AND INDUSTRIES"/>
    <s v="1936001771"/>
    <s v="000"/>
    <x v="74"/>
    <s v="BT126921"/>
    <s v="001"/>
    <m/>
    <m/>
    <s v="62000"/>
    <x v="43"/>
    <s v="620000"/>
    <s v="01"/>
    <s v="CRF"/>
    <s v="CRF REIMBURSEMENT FOR MARCH-OCT 2020"/>
    <n v="141409.41"/>
  </r>
  <r>
    <x v="43"/>
    <s v="STATE OF OREGON BUREAU OF LABOR AND INDUSTRIES"/>
    <s v="1936001771"/>
    <s v="000"/>
    <x v="74"/>
    <s v="BT127518"/>
    <s v="001"/>
    <m/>
    <m/>
    <s v="62000"/>
    <x v="43"/>
    <s v="620000"/>
    <s v="01"/>
    <s v="CRF"/>
    <s v="CRF REIMBURSEMENT FOR NOV-DEC 2020"/>
    <n v="17942.349999999999"/>
  </r>
  <r>
    <x v="43"/>
    <m/>
    <m/>
    <m/>
    <x v="75"/>
    <s v="PP000886"/>
    <s v="065"/>
    <m/>
    <m/>
    <s v="62000"/>
    <x v="43"/>
    <s v="620000"/>
    <s v="01"/>
    <m/>
    <s v="SARS POST-CLOSE FY20 CRF AGENCY DISTRIB"/>
    <n v="-159427.06"/>
  </r>
  <r>
    <x v="43"/>
    <s v="STATE OF OREGON BUREAU OF LABOR AND INDUSTRIES"/>
    <s v="1936001771"/>
    <s v="000"/>
    <x v="75"/>
    <s v="BT126921"/>
    <s v="002"/>
    <m/>
    <m/>
    <s v="62000"/>
    <x v="43"/>
    <s v="620000"/>
    <s v="01"/>
    <s v="CRF"/>
    <s v="CRF REIMBURSEMENT FOR MARCH-OCT 2020"/>
    <n v="226439.13"/>
  </r>
  <r>
    <x v="43"/>
    <s v="STATE OF OREGON BUREAU OF LABOR AND INDUSTRIES"/>
    <s v="1936001771"/>
    <s v="000"/>
    <x v="75"/>
    <s v="BT127518"/>
    <s v="002"/>
    <m/>
    <m/>
    <s v="62000"/>
    <x v="43"/>
    <s v="620000"/>
    <s v="01"/>
    <s v="CRF"/>
    <s v="CRF REIMBURSEMENT FOR NOV-DEC 2020"/>
    <n v="36776.19"/>
  </r>
  <r>
    <x v="44"/>
    <m/>
    <m/>
    <m/>
    <x v="76"/>
    <s v="PP000886"/>
    <s v="067"/>
    <m/>
    <m/>
    <s v="62000"/>
    <x v="44"/>
    <s v="620000"/>
    <s v="01"/>
    <m/>
    <s v="SARS POST-CLOSE FY20 CRF AGENCY DISTRIB"/>
    <n v="-979215.71"/>
  </r>
  <r>
    <x v="44"/>
    <m/>
    <m/>
    <m/>
    <x v="77"/>
    <s v="PP000886"/>
    <s v="066"/>
    <m/>
    <m/>
    <s v="62000"/>
    <x v="44"/>
    <s v="620000"/>
    <s v="01"/>
    <m/>
    <s v="SARS POST-CLOSE FY20 CRF AGENCY DISTRIB"/>
    <n v="-32220.68"/>
  </r>
  <r>
    <x v="44"/>
    <s v="OREGON LIQUOR CONTROL COMMISSION"/>
    <s v="1936001774"/>
    <s v="000"/>
    <x v="78"/>
    <s v="BT126797"/>
    <s v="001"/>
    <m/>
    <m/>
    <s v="62000"/>
    <x v="44"/>
    <s v="620000"/>
    <s v="01"/>
    <s v="CRF"/>
    <s v="CRF REIMBURSEMENT FOR MARCH-OCT 2020"/>
    <n v="1209710.3400000001"/>
  </r>
  <r>
    <x v="44"/>
    <s v="OREGON LIQUOR CONTROL COMMISSION"/>
    <s v="1936001774"/>
    <s v="000"/>
    <x v="78"/>
    <s v="BT210158"/>
    <s v="002"/>
    <s v="BT126797"/>
    <s v="001"/>
    <s v="62000"/>
    <x v="44"/>
    <s v="620000"/>
    <s v="01"/>
    <m/>
    <s v="CRF DEC 2020 OVER REIMBURSEMENT"/>
    <n v="-28630.23"/>
  </r>
  <r>
    <x v="45"/>
    <m/>
    <m/>
    <m/>
    <x v="79"/>
    <s v="PP000886"/>
    <s v="068"/>
    <m/>
    <m/>
    <s v="62000"/>
    <x v="45"/>
    <s v="620000"/>
    <s v="01"/>
    <m/>
    <s v="SARS POST-CLOSE FY20 CRF AGENCY DISTRIB"/>
    <n v="-22441.03"/>
  </r>
  <r>
    <x v="45"/>
    <s v="STATE OF OREGON BOARD OF PHARMACY"/>
    <s v="1320204322"/>
    <s v="000"/>
    <x v="79"/>
    <s v="BT126350"/>
    <s v="001"/>
    <m/>
    <m/>
    <s v="62000"/>
    <x v="45"/>
    <s v="620000"/>
    <s v="01"/>
    <m/>
    <s v="CRF REIMBURSEMENT FOR MARCH-JULY 2020"/>
    <n v="25867.17"/>
  </r>
  <r>
    <x v="45"/>
    <s v="STATE OF OREGON BOARD OF PHARMACY"/>
    <s v="1320204322"/>
    <s v="000"/>
    <x v="79"/>
    <s v="BT126690"/>
    <s v="037"/>
    <m/>
    <m/>
    <s v="62000"/>
    <x v="45"/>
    <s v="620000"/>
    <s v="01"/>
    <m/>
    <s v="CRF REIMBURSEMENT FOR AUG-OCT 2020"/>
    <n v="5141.96"/>
  </r>
  <r>
    <x v="45"/>
    <s v="STATE OF OREGON BOARD OF PHARMACY"/>
    <s v="1320204322"/>
    <s v="000"/>
    <x v="79"/>
    <s v="BT127485"/>
    <s v="005"/>
    <m/>
    <m/>
    <s v="62000"/>
    <x v="45"/>
    <s v="620000"/>
    <s v="01"/>
    <m/>
    <s v="CRF REIMBURSEMENT FOR NOV-DEC 2020"/>
    <n v="4485.84"/>
  </r>
  <r>
    <x v="46"/>
    <m/>
    <m/>
    <m/>
    <x v="80"/>
    <s v="PP000886"/>
    <s v="069"/>
    <m/>
    <m/>
    <s v="62000"/>
    <x v="46"/>
    <s v="620000"/>
    <s v="01"/>
    <m/>
    <s v="SARS POST-CLOSE FY20 CRF AGENCY DISTRIB"/>
    <n v="-19913.71"/>
  </r>
  <r>
    <x v="46"/>
    <s v="DEPARTMENT OF HOUSING &amp; COMMUNITY SERVICES"/>
    <s v="1930952117"/>
    <s v="000"/>
    <x v="80"/>
    <s v="BT126685"/>
    <s v="001"/>
    <m/>
    <m/>
    <s v="62000"/>
    <x v="46"/>
    <s v="620000"/>
    <s v="01"/>
    <s v="CRF"/>
    <s v="CRF REIMBURSEMENT FOR AUG-OCT 2020"/>
    <n v="36058.57"/>
  </r>
  <r>
    <x v="46"/>
    <m/>
    <m/>
    <m/>
    <x v="81"/>
    <s v="PP000886"/>
    <s v="070"/>
    <m/>
    <m/>
    <s v="62000"/>
    <x v="46"/>
    <s v="620000"/>
    <s v="01"/>
    <m/>
    <s v="SARS POST-CLOSE FY20 CRF AGENCY DISTRIB"/>
    <n v="-134173.72"/>
  </r>
  <r>
    <x v="46"/>
    <m/>
    <m/>
    <m/>
    <x v="81"/>
    <s v="PP000889"/>
    <s v="004"/>
    <m/>
    <m/>
    <s v="62000"/>
    <x v="46"/>
    <s v="620000"/>
    <s v="01"/>
    <m/>
    <s v="SARS POST-CLOSE FY20 CRF AGENCY DISTRIB"/>
    <n v="-544201.82999999996"/>
  </r>
  <r>
    <x v="46"/>
    <m/>
    <m/>
    <m/>
    <x v="81"/>
    <s v="PP000894"/>
    <s v="001"/>
    <m/>
    <m/>
    <s v="62000"/>
    <x v="46"/>
    <s v="620000"/>
    <s v="01"/>
    <m/>
    <s v="SARS POST-CLOSE FY20 CRF AGENCY DISTRIB"/>
    <n v="0.6"/>
  </r>
  <r>
    <x v="46"/>
    <m/>
    <m/>
    <m/>
    <x v="81"/>
    <s v="PP000896"/>
    <s v="001"/>
    <s v="PP000894"/>
    <s v="001"/>
    <s v="62000"/>
    <x v="46"/>
    <s v="620000"/>
    <s v="01"/>
    <m/>
    <s v="RVS SARS POST-CLOSE FY20 CRF AGY DISTRIB"/>
    <n v="-0.6"/>
  </r>
  <r>
    <x v="46"/>
    <m/>
    <m/>
    <m/>
    <x v="81"/>
    <s v="PP000896"/>
    <s v="002"/>
    <s v="PP000894"/>
    <s v="001"/>
    <s v="62000"/>
    <x v="46"/>
    <s v="620000"/>
    <s v="01"/>
    <m/>
    <s v="SARS POST-CLOSE FY20 CRF AGENCY DISTRIB"/>
    <n v="-0.6"/>
  </r>
  <r>
    <x v="46"/>
    <s v="DEPARTMENT OF HOUSING &amp; COMMUNITY SERVICES"/>
    <s v="1930952117"/>
    <s v="000"/>
    <x v="81"/>
    <s v="BT126135"/>
    <s v="001"/>
    <m/>
    <m/>
    <s v="62000"/>
    <x v="46"/>
    <s v="620000"/>
    <s v="01"/>
    <m/>
    <s v="CRF GRANT ER SB5723 SECTION 242"/>
    <n v="12000000"/>
  </r>
  <r>
    <x v="46"/>
    <s v="DEPARTMENT OF HOUSING &amp; COMMUNITY SERVICES"/>
    <s v="1930952117"/>
    <s v="000"/>
    <x v="81"/>
    <s v="BT126351"/>
    <s v="001"/>
    <m/>
    <m/>
    <s v="62000"/>
    <x v="46"/>
    <s v="620000"/>
    <s v="01"/>
    <m/>
    <s v="CRF REIMBURSEMENT FOR MARCH-JULY 2020"/>
    <n v="283664.23"/>
  </r>
  <r>
    <x v="46"/>
    <s v="DEPARTMENT OF HOUSING &amp; COMMUNITY SERVICES"/>
    <s v="1930952117"/>
    <s v="000"/>
    <x v="81"/>
    <s v="BT127485"/>
    <s v="052"/>
    <m/>
    <m/>
    <s v="62000"/>
    <x v="46"/>
    <s v="620000"/>
    <s v="01"/>
    <m/>
    <s v="CRF REIMBURSEMENT FOR NOV-DEC 2020"/>
    <n v="132437.87"/>
  </r>
  <r>
    <x v="46"/>
    <m/>
    <m/>
    <m/>
    <x v="82"/>
    <s v="PP000892"/>
    <s v="001"/>
    <m/>
    <m/>
    <s v="62000"/>
    <x v="46"/>
    <s v="620000"/>
    <s v="01"/>
    <m/>
    <s v="SARS POST-CLOSE FY20 CRF AGENCY DISTRIB"/>
    <n v="-73345.56"/>
  </r>
  <r>
    <x v="46"/>
    <s v="DEPARTMENT OF HOUSING &amp; COMMUNITY SERVICES"/>
    <s v="1930952117"/>
    <s v="000"/>
    <x v="82"/>
    <s v="BT126685"/>
    <s v="002"/>
    <m/>
    <m/>
    <s v="62000"/>
    <x v="46"/>
    <s v="620000"/>
    <s v="01"/>
    <s v="CRF"/>
    <s v="CRF REIMBURSEMENT FOR AUG-OCT 2020"/>
    <n v="110415.08"/>
  </r>
  <r>
    <x v="46"/>
    <s v="DEPARTMENT OF HOUSING &amp; COMMUNITY SERVICES"/>
    <s v="1930952117"/>
    <s v="000"/>
    <x v="82"/>
    <s v="BT127485"/>
    <s v="054"/>
    <m/>
    <m/>
    <s v="62000"/>
    <x v="46"/>
    <s v="620000"/>
    <s v="01"/>
    <m/>
    <s v="CRF REIMBURSEMENT FOR NOV-DEC 2020"/>
    <n v="24442.42"/>
  </r>
  <r>
    <x v="46"/>
    <m/>
    <m/>
    <m/>
    <x v="83"/>
    <s v="PP000892"/>
    <s v="002"/>
    <m/>
    <m/>
    <s v="62000"/>
    <x v="46"/>
    <s v="620000"/>
    <s v="01"/>
    <m/>
    <s v="SARS POST-CLOSE FY20 CRF AGENCY DISTRIB"/>
    <n v="-15175.44"/>
  </r>
  <r>
    <x v="46"/>
    <s v="DEPARTMENT OF HOUSING &amp; COMMUNITY SERVICES"/>
    <s v="1930952117"/>
    <s v="000"/>
    <x v="83"/>
    <s v="BT126685"/>
    <s v="003"/>
    <m/>
    <m/>
    <s v="62000"/>
    <x v="46"/>
    <s v="620000"/>
    <s v="01"/>
    <s v="CRF"/>
    <s v="CRF REIMBURSEMENT FOR AUG-OCT 2020"/>
    <n v="28520.06"/>
  </r>
  <r>
    <x v="47"/>
    <m/>
    <m/>
    <m/>
    <x v="84"/>
    <s v="PP000886"/>
    <s v="071"/>
    <m/>
    <m/>
    <s v="62000"/>
    <x v="47"/>
    <s v="620000"/>
    <s v="01"/>
    <m/>
    <s v="SARS POST-CLOSE FY20 CRF AGENCY DISTRIB"/>
    <n v="-26668.68"/>
  </r>
  <r>
    <x v="47"/>
    <s v="CONSTRUCTION CONTRACTORS BOARD"/>
    <s v="1930951941"/>
    <s v="000"/>
    <x v="84"/>
    <s v="BT126348"/>
    <s v="001"/>
    <m/>
    <m/>
    <s v="62000"/>
    <x v="47"/>
    <s v="620000"/>
    <s v="01"/>
    <m/>
    <s v="CRF REIMBURSEMENT FOR MARCH-JULY 2020"/>
    <n v="38544.67"/>
  </r>
  <r>
    <x v="47"/>
    <s v="CONSTRUCTION CONTRACTORS BOARD"/>
    <s v="1930951941"/>
    <s v="000"/>
    <x v="84"/>
    <s v="BT126690"/>
    <s v="039"/>
    <m/>
    <m/>
    <s v="62000"/>
    <x v="47"/>
    <s v="620000"/>
    <s v="01"/>
    <m/>
    <s v="CRF REIMBURSEMENT FOR AUG-OCT 2020"/>
    <n v="16448.939999999999"/>
  </r>
  <r>
    <x v="47"/>
    <s v="CONSTRUCTION CONTRACTORS BOARD"/>
    <s v="1930951941"/>
    <s v="000"/>
    <x v="84"/>
    <s v="BT127485"/>
    <s v="017"/>
    <m/>
    <m/>
    <s v="62000"/>
    <x v="47"/>
    <s v="620000"/>
    <s v="01"/>
    <m/>
    <s v="CRF REIMBURSEMENT FOR NOV-DEC 2020"/>
    <n v="7215.13"/>
  </r>
  <r>
    <x v="48"/>
    <m/>
    <m/>
    <m/>
    <x v="85"/>
    <s v="PP000886"/>
    <s v="072"/>
    <m/>
    <m/>
    <s v="62000"/>
    <x v="48"/>
    <s v="620000"/>
    <s v="01"/>
    <m/>
    <s v="SARS POST-CLOSE FY20 CRF AGENCY DISTRIB"/>
    <n v="-8507.26"/>
  </r>
  <r>
    <x v="48"/>
    <s v="OREGON REAL ESTATE AGENCY"/>
    <s v="1930951939"/>
    <s v="000"/>
    <x v="85"/>
    <s v="BT126466"/>
    <s v="001"/>
    <m/>
    <m/>
    <s v="62000"/>
    <x v="48"/>
    <s v="620000"/>
    <s v="01"/>
    <m/>
    <s v="CRF REIMBURSEMENT FOR MARCH-JULY 2020"/>
    <n v="8629.19"/>
  </r>
  <r>
    <x v="48"/>
    <s v="OREGON REAL ESTATE AGENCY"/>
    <s v="1930951939"/>
    <s v="000"/>
    <x v="85"/>
    <s v="BT126690"/>
    <s v="041"/>
    <m/>
    <m/>
    <s v="62000"/>
    <x v="48"/>
    <s v="620000"/>
    <s v="01"/>
    <m/>
    <s v="CRF REIMBURSEMENT FOR AUG-OCT 2020"/>
    <n v="2852.16"/>
  </r>
  <r>
    <x v="48"/>
    <s v="OREGON REAL ESTATE AGENCY"/>
    <s v="1930951939"/>
    <s v="000"/>
    <x v="85"/>
    <s v="BT127485"/>
    <s v="001"/>
    <m/>
    <m/>
    <s v="62000"/>
    <x v="48"/>
    <s v="620000"/>
    <s v="01"/>
    <m/>
    <s v="CRF REIMBURSEMENT FOR NOV-DEC 2020"/>
    <n v="3588.22"/>
  </r>
  <r>
    <x v="49"/>
    <s v="OREGON CORRECTIONS ENTERPRISES"/>
    <s v="1931282045"/>
    <s v="000"/>
    <x v="86"/>
    <s v="VP429229"/>
    <s v="001"/>
    <m/>
    <m/>
    <s v="62000"/>
    <x v="49"/>
    <s v="620000"/>
    <s v="01"/>
    <m/>
    <s v="CRF REIMBURSEMENT FOR MARCH-JULY 2020"/>
    <n v="471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D92" firstHeaderRow="2" firstDataRow="2" firstDataCol="3"/>
  <pivotFields count="16">
    <pivotField axis="axisRow"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50">
        <item x="39"/>
        <item x="37"/>
        <item x="4"/>
        <item x="7"/>
        <item x="13"/>
        <item x="22"/>
        <item x="5"/>
        <item x="27"/>
        <item x="21"/>
        <item x="1"/>
        <item x="3"/>
        <item x="6"/>
        <item x="8"/>
        <item x="9"/>
        <item x="10"/>
        <item x="11"/>
        <item x="12"/>
        <item x="14"/>
        <item x="15"/>
        <item x="16"/>
        <item x="17"/>
        <item x="18"/>
        <item x="49"/>
        <item x="19"/>
        <item x="20"/>
        <item x="0"/>
        <item x="45"/>
        <item x="48"/>
        <item x="24"/>
        <item x="23"/>
        <item x="25"/>
        <item x="28"/>
        <item x="29"/>
        <item x="30"/>
        <item x="31"/>
        <item x="32"/>
        <item x="33"/>
        <item x="35"/>
        <item x="36"/>
        <item x="38"/>
        <item x="34"/>
        <item x="40"/>
        <item x="41"/>
        <item x="2"/>
        <item x="42"/>
        <item x="43"/>
        <item x="44"/>
        <item x="46"/>
        <item x="47"/>
        <item x="26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numFmtId="44" outline="0" showAll="0"/>
  </pivotFields>
  <rowFields count="3">
    <field x="0"/>
    <field x="10"/>
    <field x="4"/>
  </rowFields>
  <rowItems count="88">
    <i>
      <x/>
      <x v="25"/>
      <x/>
    </i>
    <i>
      <x v="1"/>
      <x v="9"/>
      <x v="1"/>
    </i>
    <i r="2">
      <x v="2"/>
    </i>
    <i r="2">
      <x v="3"/>
    </i>
    <i r="2">
      <x v="4"/>
    </i>
    <i r="2">
      <x v="5"/>
    </i>
    <i>
      <x v="2"/>
      <x v="43"/>
      <x v="6"/>
    </i>
    <i>
      <x v="3"/>
      <x v="10"/>
      <x v="7"/>
    </i>
    <i>
      <x v="4"/>
      <x v="2"/>
      <x v="8"/>
    </i>
    <i>
      <x v="5"/>
      <x v="6"/>
      <x v="9"/>
    </i>
    <i>
      <x v="6"/>
      <x v="11"/>
      <x v="10"/>
    </i>
    <i>
      <x v="7"/>
      <x v="3"/>
      <x v="11"/>
    </i>
    <i>
      <x v="8"/>
      <x v="12"/>
      <x v="12"/>
    </i>
    <i r="2">
      <x v="13"/>
    </i>
    <i>
      <x v="9"/>
      <x v="13"/>
      <x v="14"/>
    </i>
    <i r="2">
      <x v="15"/>
    </i>
    <i>
      <x v="10"/>
      <x v="14"/>
      <x v="16"/>
    </i>
    <i>
      <x v="11"/>
      <x v="15"/>
      <x v="17"/>
    </i>
    <i r="2">
      <x v="18"/>
    </i>
    <i r="2">
      <x v="19"/>
    </i>
    <i r="2">
      <x v="20"/>
    </i>
    <i r="2">
      <x v="21"/>
    </i>
    <i>
      <x v="12"/>
      <x v="16"/>
      <x v="22"/>
    </i>
    <i r="2">
      <x v="23"/>
    </i>
    <i>
      <x v="13"/>
      <x v="4"/>
      <x v="24"/>
    </i>
    <i>
      <x v="14"/>
      <x v="17"/>
      <x v="25"/>
    </i>
    <i r="2">
      <x v="26"/>
    </i>
    <i r="2">
      <x v="27"/>
    </i>
    <i r="2">
      <x v="28"/>
    </i>
    <i r="2">
      <x v="29"/>
    </i>
    <i>
      <x v="15"/>
      <x v="18"/>
      <x v="30"/>
    </i>
    <i>
      <x v="16"/>
      <x v="19"/>
      <x v="31"/>
    </i>
    <i>
      <x v="17"/>
      <x v="20"/>
      <x v="32"/>
    </i>
    <i r="2">
      <x v="33"/>
    </i>
    <i>
      <x v="18"/>
      <x v="21"/>
      <x v="34"/>
    </i>
    <i r="2">
      <x v="35"/>
    </i>
    <i>
      <x v="19"/>
      <x v="23"/>
      <x v="36"/>
    </i>
    <i>
      <x v="20"/>
      <x v="24"/>
      <x v="37"/>
    </i>
    <i>
      <x v="21"/>
      <x v="8"/>
      <x v="38"/>
    </i>
    <i>
      <x v="22"/>
      <x v="5"/>
      <x v="39"/>
    </i>
    <i>
      <x v="23"/>
      <x v="29"/>
      <x v="40"/>
    </i>
    <i r="2">
      <x v="41"/>
    </i>
    <i r="2">
      <x v="42"/>
    </i>
    <i>
      <x v="24"/>
      <x v="28"/>
      <x v="43"/>
    </i>
    <i>
      <x v="25"/>
      <x v="30"/>
      <x v="44"/>
    </i>
    <i>
      <x v="26"/>
      <x v="49"/>
      <x v="45"/>
    </i>
    <i r="2">
      <x v="46"/>
    </i>
    <i>
      <x v="27"/>
      <x v="7"/>
      <x v="47"/>
    </i>
    <i>
      <x v="28"/>
      <x v="31"/>
      <x v="48"/>
    </i>
    <i r="2">
      <x v="49"/>
    </i>
    <i r="2">
      <x v="50"/>
    </i>
    <i>
      <x v="29"/>
      <x v="32"/>
      <x v="51"/>
    </i>
    <i r="2">
      <x v="52"/>
    </i>
    <i>
      <x v="30"/>
      <x v="33"/>
      <x v="53"/>
    </i>
    <i r="2">
      <x v="54"/>
    </i>
    <i>
      <x v="31"/>
      <x v="34"/>
      <x v="55"/>
    </i>
    <i r="2">
      <x v="56"/>
    </i>
    <i r="2">
      <x v="57"/>
    </i>
    <i r="2">
      <x v="58"/>
    </i>
    <i>
      <x v="32"/>
      <x v="35"/>
      <x v="59"/>
    </i>
    <i>
      <x v="33"/>
      <x v="36"/>
      <x v="60"/>
    </i>
    <i>
      <x v="34"/>
      <x v="40"/>
      <x v="61"/>
    </i>
    <i r="2">
      <x v="62"/>
    </i>
    <i>
      <x v="35"/>
      <x v="37"/>
      <x v="63"/>
    </i>
    <i>
      <x v="36"/>
      <x v="38"/>
      <x v="64"/>
    </i>
    <i r="2">
      <x v="65"/>
    </i>
    <i>
      <x v="37"/>
      <x v="1"/>
      <x v="66"/>
    </i>
    <i>
      <x v="38"/>
      <x v="39"/>
      <x v="67"/>
    </i>
    <i r="2">
      <x v="68"/>
    </i>
    <i r="2">
      <x v="69"/>
    </i>
    <i>
      <x v="39"/>
      <x/>
      <x v="70"/>
    </i>
    <i>
      <x v="40"/>
      <x v="41"/>
      <x v="71"/>
    </i>
    <i>
      <x v="41"/>
      <x v="42"/>
      <x v="72"/>
    </i>
    <i>
      <x v="42"/>
      <x v="44"/>
      <x v="73"/>
    </i>
    <i>
      <x v="43"/>
      <x v="45"/>
      <x v="74"/>
    </i>
    <i r="2">
      <x v="75"/>
    </i>
    <i>
      <x v="44"/>
      <x v="46"/>
      <x v="76"/>
    </i>
    <i r="2">
      <x v="77"/>
    </i>
    <i r="2">
      <x v="78"/>
    </i>
    <i>
      <x v="45"/>
      <x v="26"/>
      <x v="79"/>
    </i>
    <i>
      <x v="46"/>
      <x v="47"/>
      <x v="80"/>
    </i>
    <i r="2">
      <x v="81"/>
    </i>
    <i r="2">
      <x v="82"/>
    </i>
    <i r="2">
      <x v="83"/>
    </i>
    <i>
      <x v="47"/>
      <x v="48"/>
      <x v="84"/>
    </i>
    <i>
      <x v="48"/>
      <x v="27"/>
      <x v="85"/>
    </i>
    <i>
      <x v="49"/>
      <x v="22"/>
      <x v="86"/>
    </i>
    <i t="grand">
      <x/>
    </i>
  </rowItems>
  <colItems count="1">
    <i/>
  </colItems>
  <dataFields count="1">
    <dataField name="Sum of Deb Pos Trans Amt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9"/>
  <sheetViews>
    <sheetView workbookViewId="0"/>
  </sheetViews>
  <sheetFormatPr defaultRowHeight="15" x14ac:dyDescent="0.25"/>
  <cols>
    <col min="1" max="1" width="9.140625" style="1"/>
    <col min="2" max="2" width="51.7109375" style="1" bestFit="1" customWidth="1"/>
    <col min="3" max="3" width="11" style="1" bestFit="1" customWidth="1"/>
    <col min="4" max="4" width="17.28515625" style="1" bestFit="1" customWidth="1"/>
    <col min="5" max="5" width="12.140625" style="1" bestFit="1" customWidth="1"/>
    <col min="6" max="6" width="10.7109375" style="1" bestFit="1" customWidth="1"/>
    <col min="7" max="7" width="16.42578125" style="1" bestFit="1" customWidth="1"/>
    <col min="8" max="8" width="10.7109375" style="1" bestFit="1" customWidth="1"/>
    <col min="9" max="9" width="16.42578125" style="1" bestFit="1" customWidth="1"/>
    <col min="10" max="10" width="6" style="1" bestFit="1" customWidth="1"/>
    <col min="11" max="11" width="7.85546875" style="1" bestFit="1" customWidth="1"/>
    <col min="12" max="12" width="9" style="1" bestFit="1" customWidth="1"/>
    <col min="13" max="13" width="11.7109375" style="1" bestFit="1" customWidth="1"/>
    <col min="14" max="14" width="10.7109375" style="1" bestFit="1" customWidth="1"/>
    <col min="15" max="15" width="42.7109375" style="1" bestFit="1" customWidth="1"/>
    <col min="16" max="16" width="17.7109375" style="1" bestFit="1" customWidth="1"/>
    <col min="17" max="16384" width="9.140625" style="1"/>
  </cols>
  <sheetData>
    <row r="1" spans="1:17" x14ac:dyDescent="0.25">
      <c r="A1" s="2" t="s">
        <v>543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7" x14ac:dyDescent="0.25">
      <c r="A2" s="4" t="str">
        <f>LEFT(E2,3)</f>
        <v>100</v>
      </c>
      <c r="E2" s="1" t="s">
        <v>15</v>
      </c>
      <c r="F2" s="1" t="s">
        <v>16</v>
      </c>
      <c r="G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O2" s="1" t="s">
        <v>22</v>
      </c>
      <c r="P2" s="3">
        <v>-18094182.739999998</v>
      </c>
    </row>
    <row r="3" spans="1:17" x14ac:dyDescent="0.25">
      <c r="A3" s="4" t="str">
        <f t="shared" ref="A3:A76" si="0">LEFT(E3,3)</f>
        <v>100</v>
      </c>
      <c r="E3" s="1" t="s">
        <v>15</v>
      </c>
      <c r="F3" s="1" t="s">
        <v>23</v>
      </c>
      <c r="G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O3" s="1" t="s">
        <v>22</v>
      </c>
      <c r="P3" s="3">
        <v>-234562.83</v>
      </c>
    </row>
    <row r="4" spans="1:17" x14ac:dyDescent="0.25">
      <c r="A4" s="4" t="str">
        <f t="shared" si="0"/>
        <v>100</v>
      </c>
      <c r="B4" s="1" t="s">
        <v>279</v>
      </c>
      <c r="C4" s="1" t="s">
        <v>280</v>
      </c>
      <c r="D4" s="1" t="s">
        <v>48</v>
      </c>
      <c r="E4" s="1" t="s">
        <v>15</v>
      </c>
      <c r="F4" s="1" t="s">
        <v>281</v>
      </c>
      <c r="G4" s="1" t="s">
        <v>17</v>
      </c>
      <c r="J4" s="1" t="s">
        <v>18</v>
      </c>
      <c r="K4" s="1" t="s">
        <v>19</v>
      </c>
      <c r="L4" s="1" t="s">
        <v>20</v>
      </c>
      <c r="M4" s="1" t="s">
        <v>21</v>
      </c>
      <c r="O4" s="1" t="s">
        <v>282</v>
      </c>
      <c r="P4" s="3">
        <v>8000000</v>
      </c>
    </row>
    <row r="5" spans="1:17" x14ac:dyDescent="0.25">
      <c r="A5" s="4" t="str">
        <f t="shared" si="0"/>
        <v>100</v>
      </c>
      <c r="B5" s="1" t="s">
        <v>279</v>
      </c>
      <c r="C5" s="1" t="s">
        <v>280</v>
      </c>
      <c r="D5" s="1" t="s">
        <v>48</v>
      </c>
      <c r="E5" s="1" t="s">
        <v>15</v>
      </c>
      <c r="F5" s="1" t="s">
        <v>283</v>
      </c>
      <c r="G5" s="1" t="s">
        <v>17</v>
      </c>
      <c r="J5" s="1" t="s">
        <v>18</v>
      </c>
      <c r="K5" s="1" t="s">
        <v>19</v>
      </c>
      <c r="L5" s="1" t="s">
        <v>20</v>
      </c>
      <c r="M5" s="1" t="s">
        <v>21</v>
      </c>
      <c r="O5" s="1" t="s">
        <v>284</v>
      </c>
      <c r="P5" s="3">
        <v>21767055</v>
      </c>
    </row>
    <row r="6" spans="1:17" x14ac:dyDescent="0.25">
      <c r="A6" s="4" t="str">
        <f t="shared" si="0"/>
        <v>100</v>
      </c>
      <c r="B6" s="1" t="s">
        <v>279</v>
      </c>
      <c r="C6" s="1" t="s">
        <v>280</v>
      </c>
      <c r="D6" s="1" t="s">
        <v>48</v>
      </c>
      <c r="E6" s="1" t="s">
        <v>15</v>
      </c>
      <c r="F6" s="1" t="s">
        <v>285</v>
      </c>
      <c r="G6" s="1" t="s">
        <v>17</v>
      </c>
      <c r="H6" s="1" t="s">
        <v>281</v>
      </c>
      <c r="I6" s="1" t="s">
        <v>48</v>
      </c>
      <c r="J6" s="1" t="s">
        <v>18</v>
      </c>
      <c r="K6" s="1" t="s">
        <v>19</v>
      </c>
      <c r="L6" s="1" t="s">
        <v>20</v>
      </c>
      <c r="M6" s="1" t="s">
        <v>21</v>
      </c>
      <c r="N6" s="1" t="s">
        <v>286</v>
      </c>
      <c r="O6" s="1" t="s">
        <v>282</v>
      </c>
      <c r="P6" s="3">
        <v>-6000000</v>
      </c>
    </row>
    <row r="7" spans="1:17" x14ac:dyDescent="0.25">
      <c r="A7" s="4" t="str">
        <f t="shared" si="0"/>
        <v>100</v>
      </c>
      <c r="B7" s="1" t="s">
        <v>279</v>
      </c>
      <c r="C7" s="1" t="s">
        <v>280</v>
      </c>
      <c r="D7" s="1" t="s">
        <v>48</v>
      </c>
      <c r="E7" s="1" t="s">
        <v>15</v>
      </c>
      <c r="F7" s="1" t="s">
        <v>287</v>
      </c>
      <c r="G7" s="1" t="s">
        <v>17</v>
      </c>
      <c r="J7" s="1" t="s">
        <v>18</v>
      </c>
      <c r="K7" s="1" t="s">
        <v>19</v>
      </c>
      <c r="L7" s="1" t="s">
        <v>20</v>
      </c>
      <c r="M7" s="1" t="s">
        <v>21</v>
      </c>
      <c r="O7" s="1" t="s">
        <v>288</v>
      </c>
      <c r="P7" s="3">
        <v>3350000</v>
      </c>
    </row>
    <row r="8" spans="1:17" x14ac:dyDescent="0.25">
      <c r="A8" s="4" t="str">
        <f t="shared" si="0"/>
        <v>100</v>
      </c>
      <c r="B8" s="1" t="s">
        <v>279</v>
      </c>
      <c r="C8" s="1" t="s">
        <v>280</v>
      </c>
      <c r="D8" s="1" t="s">
        <v>48</v>
      </c>
      <c r="E8" s="1" t="s">
        <v>15</v>
      </c>
      <c r="F8" s="1" t="s">
        <v>289</v>
      </c>
      <c r="G8" s="1" t="s">
        <v>17</v>
      </c>
      <c r="J8" s="1" t="s">
        <v>18</v>
      </c>
      <c r="K8" s="1" t="s">
        <v>19</v>
      </c>
      <c r="L8" s="1" t="s">
        <v>20</v>
      </c>
      <c r="M8" s="1" t="s">
        <v>21</v>
      </c>
      <c r="O8" s="1" t="s">
        <v>234</v>
      </c>
      <c r="P8" s="3">
        <v>21223912.949999999</v>
      </c>
    </row>
    <row r="9" spans="1:17" x14ac:dyDescent="0.25">
      <c r="A9" s="4" t="str">
        <f t="shared" si="0"/>
        <v>100</v>
      </c>
      <c r="B9" s="1" t="s">
        <v>279</v>
      </c>
      <c r="C9" s="1" t="s">
        <v>280</v>
      </c>
      <c r="D9" s="1" t="s">
        <v>48</v>
      </c>
      <c r="E9" s="1" t="s">
        <v>15</v>
      </c>
      <c r="F9" s="1" t="s">
        <v>290</v>
      </c>
      <c r="G9" s="1" t="s">
        <v>28</v>
      </c>
      <c r="J9" s="1" t="s">
        <v>18</v>
      </c>
      <c r="K9" s="1" t="s">
        <v>19</v>
      </c>
      <c r="L9" s="1" t="s">
        <v>20</v>
      </c>
      <c r="M9" s="1" t="s">
        <v>21</v>
      </c>
      <c r="O9" s="1" t="s">
        <v>291</v>
      </c>
      <c r="P9" s="3">
        <v>300000</v>
      </c>
    </row>
    <row r="10" spans="1:17" x14ac:dyDescent="0.25">
      <c r="A10" s="4" t="str">
        <f t="shared" si="0"/>
        <v>100</v>
      </c>
      <c r="B10" s="1" t="s">
        <v>279</v>
      </c>
      <c r="C10" s="1" t="s">
        <v>280</v>
      </c>
      <c r="D10" s="1" t="s">
        <v>48</v>
      </c>
      <c r="E10" s="1" t="s">
        <v>15</v>
      </c>
      <c r="F10" s="1" t="s">
        <v>290</v>
      </c>
      <c r="G10" s="1" t="s">
        <v>25</v>
      </c>
      <c r="J10" s="1" t="s">
        <v>18</v>
      </c>
      <c r="K10" s="1" t="s">
        <v>19</v>
      </c>
      <c r="L10" s="1" t="s">
        <v>20</v>
      </c>
      <c r="M10" s="1" t="s">
        <v>21</v>
      </c>
      <c r="O10" s="1" t="s">
        <v>292</v>
      </c>
      <c r="P10" s="3">
        <v>5000000</v>
      </c>
    </row>
    <row r="11" spans="1:17" x14ac:dyDescent="0.25">
      <c r="A11" s="4" t="str">
        <f t="shared" si="0"/>
        <v>100</v>
      </c>
      <c r="B11" s="1" t="s">
        <v>279</v>
      </c>
      <c r="C11" s="1" t="s">
        <v>280</v>
      </c>
      <c r="D11" s="1" t="s">
        <v>48</v>
      </c>
      <c r="E11" s="1" t="s">
        <v>15</v>
      </c>
      <c r="F11" s="1" t="s">
        <v>235</v>
      </c>
      <c r="G11" s="1" t="s">
        <v>17</v>
      </c>
      <c r="J11" s="1" t="s">
        <v>18</v>
      </c>
      <c r="K11" s="1" t="s">
        <v>19</v>
      </c>
      <c r="L11" s="1" t="s">
        <v>20</v>
      </c>
      <c r="M11" s="1" t="s">
        <v>21</v>
      </c>
      <c r="O11" s="1" t="s">
        <v>228</v>
      </c>
      <c r="P11" s="3">
        <v>8461814.0299999993</v>
      </c>
    </row>
    <row r="12" spans="1:17" x14ac:dyDescent="0.25">
      <c r="A12" s="4" t="str">
        <f t="shared" si="0"/>
        <v>100</v>
      </c>
      <c r="B12" s="1" t="s">
        <v>279</v>
      </c>
      <c r="C12" s="1" t="s">
        <v>280</v>
      </c>
      <c r="D12" s="1" t="s">
        <v>48</v>
      </c>
      <c r="E12" s="1" t="s">
        <v>15</v>
      </c>
      <c r="F12" s="1" t="s">
        <v>229</v>
      </c>
      <c r="G12" s="1" t="s">
        <v>117</v>
      </c>
      <c r="J12" s="1" t="s">
        <v>18</v>
      </c>
      <c r="K12" s="1" t="s">
        <v>19</v>
      </c>
      <c r="L12" s="1" t="s">
        <v>20</v>
      </c>
      <c r="M12" s="1" t="s">
        <v>21</v>
      </c>
      <c r="O12" s="1" t="s">
        <v>230</v>
      </c>
      <c r="P12" s="3">
        <v>11368599.800000001</v>
      </c>
    </row>
    <row r="13" spans="1:17" x14ac:dyDescent="0.25">
      <c r="A13" s="4" t="str">
        <f t="shared" si="0"/>
        <v>100</v>
      </c>
      <c r="B13" s="1" t="s">
        <v>279</v>
      </c>
      <c r="C13" s="1" t="s">
        <v>280</v>
      </c>
      <c r="D13" s="1" t="s">
        <v>48</v>
      </c>
      <c r="E13" s="1" t="s">
        <v>15</v>
      </c>
      <c r="F13" s="1" t="s">
        <v>293</v>
      </c>
      <c r="G13" s="1" t="s">
        <v>28</v>
      </c>
      <c r="H13" s="1" t="s">
        <v>283</v>
      </c>
      <c r="I13" s="1" t="s">
        <v>48</v>
      </c>
      <c r="J13" s="1" t="s">
        <v>18</v>
      </c>
      <c r="K13" s="1" t="s">
        <v>19</v>
      </c>
      <c r="L13" s="1" t="s">
        <v>20</v>
      </c>
      <c r="M13" s="1" t="s">
        <v>21</v>
      </c>
      <c r="N13" s="1" t="s">
        <v>294</v>
      </c>
      <c r="O13" s="1" t="s">
        <v>282</v>
      </c>
      <c r="P13" s="3">
        <v>-9556706</v>
      </c>
    </row>
    <row r="14" spans="1:17" x14ac:dyDescent="0.25">
      <c r="A14" s="4" t="str">
        <f t="shared" si="0"/>
        <v>100</v>
      </c>
      <c r="B14" s="1" t="s">
        <v>279</v>
      </c>
      <c r="C14" s="1" t="s">
        <v>280</v>
      </c>
      <c r="D14" s="1" t="s">
        <v>48</v>
      </c>
      <c r="E14" s="1" t="s">
        <v>15</v>
      </c>
      <c r="F14" s="1" t="s">
        <v>275</v>
      </c>
      <c r="G14" s="1" t="s">
        <v>61</v>
      </c>
      <c r="H14" s="1" t="s">
        <v>295</v>
      </c>
      <c r="I14" s="1" t="s">
        <v>17</v>
      </c>
      <c r="J14" s="1" t="s">
        <v>18</v>
      </c>
      <c r="K14" s="1" t="s">
        <v>19</v>
      </c>
      <c r="L14" s="1" t="s">
        <v>20</v>
      </c>
      <c r="M14" s="1" t="s">
        <v>21</v>
      </c>
      <c r="N14" s="1" t="s">
        <v>277</v>
      </c>
      <c r="O14" s="1" t="s">
        <v>296</v>
      </c>
      <c r="P14" s="15">
        <v>1000000</v>
      </c>
      <c r="Q14" s="1" t="s">
        <v>544</v>
      </c>
    </row>
    <row r="15" spans="1:17" ht="15.75" thickBot="1" x14ac:dyDescent="0.3">
      <c r="A15" s="4" t="str">
        <f t="shared" si="0"/>
        <v/>
      </c>
      <c r="P15" s="6">
        <f>SUM(P2:P14)</f>
        <v>46585930.210000008</v>
      </c>
    </row>
    <row r="16" spans="1:17" ht="15.75" thickTop="1" x14ac:dyDescent="0.25">
      <c r="A16" s="4" t="str">
        <f t="shared" si="0"/>
        <v/>
      </c>
      <c r="P16" s="3"/>
    </row>
    <row r="17" spans="1:16" x14ac:dyDescent="0.25">
      <c r="A17" s="4" t="str">
        <f t="shared" si="0"/>
        <v>107</v>
      </c>
      <c r="E17" s="1" t="s">
        <v>24</v>
      </c>
      <c r="F17" s="1" t="s">
        <v>16</v>
      </c>
      <c r="G17" s="1" t="s">
        <v>25</v>
      </c>
      <c r="J17" s="1" t="s">
        <v>18</v>
      </c>
      <c r="K17" s="1" t="s">
        <v>26</v>
      </c>
      <c r="L17" s="1" t="s">
        <v>20</v>
      </c>
      <c r="M17" s="1" t="s">
        <v>21</v>
      </c>
      <c r="O17" s="1" t="s">
        <v>22</v>
      </c>
      <c r="P17" s="3">
        <v>-9731188.0399999991</v>
      </c>
    </row>
    <row r="18" spans="1:16" x14ac:dyDescent="0.25">
      <c r="A18" s="4" t="str">
        <f t="shared" si="0"/>
        <v>107</v>
      </c>
      <c r="B18" s="1" t="s">
        <v>242</v>
      </c>
      <c r="C18" s="1" t="s">
        <v>243</v>
      </c>
      <c r="D18" s="1" t="s">
        <v>17</v>
      </c>
      <c r="E18" s="1" t="s">
        <v>24</v>
      </c>
      <c r="F18" s="1" t="s">
        <v>244</v>
      </c>
      <c r="G18" s="1" t="s">
        <v>17</v>
      </c>
      <c r="J18" s="1" t="s">
        <v>18</v>
      </c>
      <c r="K18" s="1" t="s">
        <v>26</v>
      </c>
      <c r="L18" s="1" t="s">
        <v>20</v>
      </c>
      <c r="M18" s="1" t="s">
        <v>21</v>
      </c>
      <c r="O18" s="1" t="s">
        <v>234</v>
      </c>
      <c r="P18" s="3">
        <v>9081698.6699999999</v>
      </c>
    </row>
    <row r="19" spans="1:16" x14ac:dyDescent="0.25">
      <c r="A19" s="4" t="str">
        <f t="shared" si="0"/>
        <v>107</v>
      </c>
      <c r="B19" s="1" t="s">
        <v>242</v>
      </c>
      <c r="C19" s="1" t="s">
        <v>243</v>
      </c>
      <c r="D19" s="1" t="s">
        <v>17</v>
      </c>
      <c r="E19" s="1" t="s">
        <v>24</v>
      </c>
      <c r="F19" s="1" t="s">
        <v>245</v>
      </c>
      <c r="G19" s="1" t="s">
        <v>28</v>
      </c>
      <c r="J19" s="1" t="s">
        <v>18</v>
      </c>
      <c r="K19" s="1" t="s">
        <v>26</v>
      </c>
      <c r="L19" s="1" t="s">
        <v>20</v>
      </c>
      <c r="M19" s="1" t="s">
        <v>21</v>
      </c>
      <c r="O19" s="1" t="s">
        <v>228</v>
      </c>
      <c r="P19" s="3">
        <v>881155.29</v>
      </c>
    </row>
    <row r="20" spans="1:16" x14ac:dyDescent="0.25">
      <c r="A20" s="4" t="str">
        <f t="shared" si="0"/>
        <v>107</v>
      </c>
      <c r="B20" s="1" t="s">
        <v>242</v>
      </c>
      <c r="C20" s="1" t="s">
        <v>243</v>
      </c>
      <c r="D20" s="1" t="s">
        <v>17</v>
      </c>
      <c r="E20" s="1" t="s">
        <v>24</v>
      </c>
      <c r="F20" s="1" t="s">
        <v>229</v>
      </c>
      <c r="G20" s="1" t="s">
        <v>191</v>
      </c>
      <c r="J20" s="1" t="s">
        <v>18</v>
      </c>
      <c r="K20" s="1" t="s">
        <v>26</v>
      </c>
      <c r="L20" s="1" t="s">
        <v>20</v>
      </c>
      <c r="M20" s="1" t="s">
        <v>21</v>
      </c>
      <c r="O20" s="1" t="s">
        <v>230</v>
      </c>
      <c r="P20" s="3">
        <v>583847.09</v>
      </c>
    </row>
    <row r="21" spans="1:16" ht="15.75" thickBot="1" x14ac:dyDescent="0.3">
      <c r="A21" s="4"/>
      <c r="P21" s="6">
        <f>SUM(P17:P20)</f>
        <v>815513.01000000082</v>
      </c>
    </row>
    <row r="22" spans="1:16" ht="15.75" thickTop="1" x14ac:dyDescent="0.25">
      <c r="A22" s="4"/>
      <c r="P22" s="3"/>
    </row>
    <row r="23" spans="1:16" x14ac:dyDescent="0.25">
      <c r="A23" s="4" t="str">
        <f t="shared" si="0"/>
        <v>107</v>
      </c>
      <c r="E23" s="1" t="s">
        <v>27</v>
      </c>
      <c r="F23" s="1" t="s">
        <v>16</v>
      </c>
      <c r="G23" s="1" t="s">
        <v>28</v>
      </c>
      <c r="J23" s="1" t="s">
        <v>18</v>
      </c>
      <c r="K23" s="1" t="s">
        <v>26</v>
      </c>
      <c r="L23" s="1" t="s">
        <v>20</v>
      </c>
      <c r="M23" s="1" t="s">
        <v>21</v>
      </c>
      <c r="O23" s="1" t="s">
        <v>22</v>
      </c>
      <c r="P23" s="3">
        <v>-84265.35</v>
      </c>
    </row>
    <row r="24" spans="1:16" x14ac:dyDescent="0.25">
      <c r="A24" s="4" t="str">
        <f t="shared" si="0"/>
        <v>107</v>
      </c>
      <c r="B24" s="1" t="s">
        <v>242</v>
      </c>
      <c r="C24" s="1" t="s">
        <v>243</v>
      </c>
      <c r="D24" s="1" t="s">
        <v>17</v>
      </c>
      <c r="E24" s="1" t="s">
        <v>27</v>
      </c>
      <c r="F24" s="1" t="s">
        <v>244</v>
      </c>
      <c r="G24" s="1" t="s">
        <v>28</v>
      </c>
      <c r="J24" s="1" t="s">
        <v>18</v>
      </c>
      <c r="K24" s="1" t="s">
        <v>26</v>
      </c>
      <c r="L24" s="1" t="s">
        <v>20</v>
      </c>
      <c r="M24" s="1" t="s">
        <v>21</v>
      </c>
      <c r="O24" s="1" t="s">
        <v>234</v>
      </c>
      <c r="P24" s="3">
        <v>105692.46</v>
      </c>
    </row>
    <row r="25" spans="1:16" x14ac:dyDescent="0.25">
      <c r="A25" s="4" t="str">
        <f t="shared" si="0"/>
        <v>107</v>
      </c>
      <c r="B25" s="1" t="s">
        <v>242</v>
      </c>
      <c r="C25" s="1" t="s">
        <v>243</v>
      </c>
      <c r="D25" s="1" t="s">
        <v>17</v>
      </c>
      <c r="E25" s="1" t="s">
        <v>27</v>
      </c>
      <c r="F25" s="1" t="s">
        <v>245</v>
      </c>
      <c r="G25" s="1" t="s">
        <v>17</v>
      </c>
      <c r="J25" s="1" t="s">
        <v>18</v>
      </c>
      <c r="K25" s="1" t="s">
        <v>26</v>
      </c>
      <c r="L25" s="1" t="s">
        <v>20</v>
      </c>
      <c r="M25" s="1" t="s">
        <v>21</v>
      </c>
      <c r="O25" s="1" t="s">
        <v>228</v>
      </c>
      <c r="P25" s="3">
        <v>72364.960000000006</v>
      </c>
    </row>
    <row r="26" spans="1:16" x14ac:dyDescent="0.25">
      <c r="A26" s="4" t="str">
        <f t="shared" si="0"/>
        <v>107</v>
      </c>
      <c r="B26" s="1" t="s">
        <v>242</v>
      </c>
      <c r="C26" s="1" t="s">
        <v>243</v>
      </c>
      <c r="D26" s="1" t="s">
        <v>17</v>
      </c>
      <c r="E26" s="1" t="s">
        <v>27</v>
      </c>
      <c r="F26" s="1" t="s">
        <v>229</v>
      </c>
      <c r="G26" s="1" t="s">
        <v>246</v>
      </c>
      <c r="J26" s="1" t="s">
        <v>18</v>
      </c>
      <c r="K26" s="1" t="s">
        <v>26</v>
      </c>
      <c r="L26" s="1" t="s">
        <v>20</v>
      </c>
      <c r="M26" s="1" t="s">
        <v>21</v>
      </c>
      <c r="O26" s="1" t="s">
        <v>230</v>
      </c>
      <c r="P26" s="3">
        <v>48032.82</v>
      </c>
    </row>
    <row r="27" spans="1:16" ht="15.75" thickBot="1" x14ac:dyDescent="0.3">
      <c r="A27" s="4"/>
      <c r="P27" s="6">
        <f>SUM(P23:P26)</f>
        <v>141824.89000000001</v>
      </c>
    </row>
    <row r="28" spans="1:16" ht="15.75" thickTop="1" x14ac:dyDescent="0.25">
      <c r="A28" s="4"/>
      <c r="P28" s="3"/>
    </row>
    <row r="29" spans="1:16" x14ac:dyDescent="0.25">
      <c r="A29" s="4" t="str">
        <f t="shared" si="0"/>
        <v>107</v>
      </c>
      <c r="B29" s="1" t="s">
        <v>242</v>
      </c>
      <c r="C29" s="1" t="s">
        <v>243</v>
      </c>
      <c r="D29" s="1" t="s">
        <v>17</v>
      </c>
      <c r="E29" s="1" t="s">
        <v>247</v>
      </c>
      <c r="F29" s="1" t="s">
        <v>244</v>
      </c>
      <c r="G29" s="1" t="s">
        <v>25</v>
      </c>
      <c r="J29" s="1" t="s">
        <v>18</v>
      </c>
      <c r="K29" s="1" t="s">
        <v>26</v>
      </c>
      <c r="L29" s="1" t="s">
        <v>20</v>
      </c>
      <c r="M29" s="1" t="s">
        <v>21</v>
      </c>
      <c r="O29" s="1" t="s">
        <v>234</v>
      </c>
      <c r="P29" s="3">
        <v>821462.94</v>
      </c>
    </row>
    <row r="30" spans="1:16" x14ac:dyDescent="0.25">
      <c r="A30" s="4" t="str">
        <f t="shared" si="0"/>
        <v>107</v>
      </c>
      <c r="B30" s="1" t="s">
        <v>242</v>
      </c>
      <c r="C30" s="1" t="s">
        <v>243</v>
      </c>
      <c r="D30" s="1" t="s">
        <v>17</v>
      </c>
      <c r="E30" s="1" t="s">
        <v>247</v>
      </c>
      <c r="F30" s="1" t="s">
        <v>245</v>
      </c>
      <c r="G30" s="1" t="s">
        <v>30</v>
      </c>
      <c r="J30" s="1" t="s">
        <v>18</v>
      </c>
      <c r="K30" s="1" t="s">
        <v>26</v>
      </c>
      <c r="L30" s="1" t="s">
        <v>20</v>
      </c>
      <c r="M30" s="1" t="s">
        <v>21</v>
      </c>
      <c r="O30" s="1" t="s">
        <v>228</v>
      </c>
      <c r="P30" s="3">
        <v>3752432.42</v>
      </c>
    </row>
    <row r="31" spans="1:16" x14ac:dyDescent="0.25">
      <c r="A31" s="4" t="str">
        <f t="shared" si="0"/>
        <v>107</v>
      </c>
      <c r="B31" s="1" t="s">
        <v>242</v>
      </c>
      <c r="C31" s="1" t="s">
        <v>243</v>
      </c>
      <c r="D31" s="1" t="s">
        <v>17</v>
      </c>
      <c r="E31" s="1" t="s">
        <v>247</v>
      </c>
      <c r="F31" s="1" t="s">
        <v>229</v>
      </c>
      <c r="G31" s="1" t="s">
        <v>218</v>
      </c>
      <c r="J31" s="1" t="s">
        <v>18</v>
      </c>
      <c r="K31" s="1" t="s">
        <v>26</v>
      </c>
      <c r="L31" s="1" t="s">
        <v>20</v>
      </c>
      <c r="M31" s="1" t="s">
        <v>21</v>
      </c>
      <c r="O31" s="1" t="s">
        <v>230</v>
      </c>
      <c r="P31" s="3">
        <v>8878161.8300000001</v>
      </c>
    </row>
    <row r="32" spans="1:16" ht="15.75" thickBot="1" x14ac:dyDescent="0.3">
      <c r="A32" s="4"/>
      <c r="P32" s="6">
        <f>SUM(P29:P31)</f>
        <v>13452057.189999999</v>
      </c>
    </row>
    <row r="33" spans="1:16" ht="15.75" thickTop="1" x14ac:dyDescent="0.25">
      <c r="A33" s="4"/>
      <c r="P33" s="3"/>
    </row>
    <row r="34" spans="1:16" x14ac:dyDescent="0.25">
      <c r="A34" s="4" t="str">
        <f t="shared" si="0"/>
        <v>107</v>
      </c>
      <c r="B34" s="1" t="s">
        <v>242</v>
      </c>
      <c r="C34" s="1" t="s">
        <v>243</v>
      </c>
      <c r="D34" s="1" t="s">
        <v>17</v>
      </c>
      <c r="E34" s="1" t="s">
        <v>248</v>
      </c>
      <c r="F34" s="1" t="s">
        <v>244</v>
      </c>
      <c r="G34" s="1" t="s">
        <v>30</v>
      </c>
      <c r="J34" s="1" t="s">
        <v>18</v>
      </c>
      <c r="K34" s="1" t="s">
        <v>26</v>
      </c>
      <c r="L34" s="1" t="s">
        <v>20</v>
      </c>
      <c r="M34" s="1" t="s">
        <v>21</v>
      </c>
      <c r="O34" s="1" t="s">
        <v>234</v>
      </c>
      <c r="P34" s="3">
        <v>62534.57</v>
      </c>
    </row>
    <row r="35" spans="1:16" x14ac:dyDescent="0.25">
      <c r="A35" s="4" t="str">
        <f t="shared" si="0"/>
        <v>107</v>
      </c>
      <c r="B35" s="1" t="s">
        <v>242</v>
      </c>
      <c r="C35" s="1" t="s">
        <v>243</v>
      </c>
      <c r="D35" s="1" t="s">
        <v>17</v>
      </c>
      <c r="E35" s="1" t="s">
        <v>248</v>
      </c>
      <c r="F35" s="1" t="s">
        <v>245</v>
      </c>
      <c r="G35" s="1" t="s">
        <v>25</v>
      </c>
      <c r="J35" s="1" t="s">
        <v>18</v>
      </c>
      <c r="K35" s="1" t="s">
        <v>26</v>
      </c>
      <c r="L35" s="1" t="s">
        <v>20</v>
      </c>
      <c r="M35" s="1" t="s">
        <v>21</v>
      </c>
      <c r="O35" s="1" t="s">
        <v>228</v>
      </c>
      <c r="P35" s="3">
        <v>59300.69</v>
      </c>
    </row>
    <row r="36" spans="1:16" x14ac:dyDescent="0.25">
      <c r="A36" s="4" t="str">
        <f t="shared" si="0"/>
        <v>107</v>
      </c>
      <c r="B36" s="1" t="s">
        <v>242</v>
      </c>
      <c r="C36" s="1" t="s">
        <v>243</v>
      </c>
      <c r="D36" s="1" t="s">
        <v>17</v>
      </c>
      <c r="E36" s="1" t="s">
        <v>248</v>
      </c>
      <c r="F36" s="1" t="s">
        <v>229</v>
      </c>
      <c r="G36" s="1" t="s">
        <v>249</v>
      </c>
      <c r="J36" s="1" t="s">
        <v>18</v>
      </c>
      <c r="K36" s="1" t="s">
        <v>26</v>
      </c>
      <c r="L36" s="1" t="s">
        <v>20</v>
      </c>
      <c r="M36" s="1" t="s">
        <v>21</v>
      </c>
      <c r="O36" s="1" t="s">
        <v>230</v>
      </c>
      <c r="P36" s="3">
        <v>39115.54</v>
      </c>
    </row>
    <row r="37" spans="1:16" ht="15.75" thickBot="1" x14ac:dyDescent="0.3">
      <c r="A37" s="4"/>
      <c r="P37" s="6">
        <f>SUM(P34:P36)</f>
        <v>160950.80000000002</v>
      </c>
    </row>
    <row r="38" spans="1:16" ht="15.75" thickTop="1" x14ac:dyDescent="0.25">
      <c r="A38" s="4"/>
      <c r="P38" s="3"/>
    </row>
    <row r="39" spans="1:16" x14ac:dyDescent="0.25">
      <c r="A39" s="4" t="str">
        <f t="shared" si="0"/>
        <v>107</v>
      </c>
      <c r="B39" s="1" t="s">
        <v>242</v>
      </c>
      <c r="C39" s="1" t="s">
        <v>243</v>
      </c>
      <c r="D39" s="1" t="s">
        <v>17</v>
      </c>
      <c r="E39" s="1" t="s">
        <v>250</v>
      </c>
      <c r="F39" s="1" t="s">
        <v>244</v>
      </c>
      <c r="G39" s="1" t="s">
        <v>33</v>
      </c>
      <c r="J39" s="1" t="s">
        <v>18</v>
      </c>
      <c r="K39" s="1" t="s">
        <v>26</v>
      </c>
      <c r="L39" s="1" t="s">
        <v>20</v>
      </c>
      <c r="M39" s="1" t="s">
        <v>21</v>
      </c>
      <c r="O39" s="1" t="s">
        <v>234</v>
      </c>
      <c r="P39" s="3">
        <v>6293.84</v>
      </c>
    </row>
    <row r="40" spans="1:16" x14ac:dyDescent="0.25">
      <c r="A40" s="4" t="str">
        <f t="shared" si="0"/>
        <v>107</v>
      </c>
      <c r="B40" s="1" t="s">
        <v>242</v>
      </c>
      <c r="C40" s="1" t="s">
        <v>243</v>
      </c>
      <c r="D40" s="1" t="s">
        <v>17</v>
      </c>
      <c r="E40" s="1" t="s">
        <v>250</v>
      </c>
      <c r="F40" s="1" t="s">
        <v>229</v>
      </c>
      <c r="G40" s="1" t="s">
        <v>251</v>
      </c>
      <c r="J40" s="1" t="s">
        <v>18</v>
      </c>
      <c r="K40" s="1" t="s">
        <v>26</v>
      </c>
      <c r="L40" s="1" t="s">
        <v>20</v>
      </c>
      <c r="M40" s="1" t="s">
        <v>21</v>
      </c>
      <c r="O40" s="1" t="s">
        <v>230</v>
      </c>
      <c r="P40" s="3">
        <v>570.95000000000005</v>
      </c>
    </row>
    <row r="41" spans="1:16" ht="15.75" thickBot="1" x14ac:dyDescent="0.3">
      <c r="A41" s="4" t="str">
        <f t="shared" si="0"/>
        <v/>
      </c>
      <c r="P41" s="6">
        <f>SUM(P39:P40)</f>
        <v>6864.79</v>
      </c>
    </row>
    <row r="42" spans="1:16" ht="15.75" thickTop="1" x14ac:dyDescent="0.25">
      <c r="A42" s="4" t="str">
        <f t="shared" si="0"/>
        <v/>
      </c>
      <c r="P42" s="3"/>
    </row>
    <row r="43" spans="1:16" x14ac:dyDescent="0.25">
      <c r="A43" s="7" t="str">
        <f t="shared" si="0"/>
        <v>108</v>
      </c>
      <c r="B43" s="8"/>
      <c r="C43" s="8"/>
      <c r="D43" s="8"/>
      <c r="E43" s="8" t="s">
        <v>29</v>
      </c>
      <c r="F43" s="8" t="s">
        <v>16</v>
      </c>
      <c r="G43" s="8" t="s">
        <v>30</v>
      </c>
      <c r="H43" s="8"/>
      <c r="I43" s="8"/>
      <c r="J43" s="8" t="s">
        <v>18</v>
      </c>
      <c r="K43" s="8" t="s">
        <v>31</v>
      </c>
      <c r="L43" s="8" t="s">
        <v>20</v>
      </c>
      <c r="M43" s="8" t="s">
        <v>21</v>
      </c>
      <c r="N43" s="8"/>
      <c r="O43" s="8" t="s">
        <v>22</v>
      </c>
      <c r="P43" s="9">
        <v>-1299.3499999999999</v>
      </c>
    </row>
    <row r="44" spans="1:16" x14ac:dyDescent="0.25">
      <c r="A44" s="7" t="str">
        <f t="shared" si="0"/>
        <v>108</v>
      </c>
      <c r="B44" s="8" t="s">
        <v>330</v>
      </c>
      <c r="C44" s="8" t="s">
        <v>331</v>
      </c>
      <c r="D44" s="8" t="s">
        <v>48</v>
      </c>
      <c r="E44" s="8" t="s">
        <v>29</v>
      </c>
      <c r="F44" s="8" t="s">
        <v>332</v>
      </c>
      <c r="G44" s="8" t="s">
        <v>17</v>
      </c>
      <c r="H44" s="8"/>
      <c r="I44" s="8"/>
      <c r="J44" s="8" t="s">
        <v>18</v>
      </c>
      <c r="K44" s="8" t="s">
        <v>31</v>
      </c>
      <c r="L44" s="8" t="s">
        <v>20</v>
      </c>
      <c r="M44" s="8" t="s">
        <v>21</v>
      </c>
      <c r="N44" s="8"/>
      <c r="O44" s="8" t="s">
        <v>234</v>
      </c>
      <c r="P44" s="9">
        <v>1299.3499999999999</v>
      </c>
    </row>
    <row r="45" spans="1:16" ht="15.75" thickBot="1" x14ac:dyDescent="0.3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10">
        <f>SUM(P43:P44)</f>
        <v>0</v>
      </c>
    </row>
    <row r="46" spans="1:16" ht="15.75" thickTop="1" x14ac:dyDescent="0.25">
      <c r="A46" s="4"/>
      <c r="P46" s="3"/>
    </row>
    <row r="47" spans="1:16" x14ac:dyDescent="0.25">
      <c r="A47" s="7" t="str">
        <f t="shared" si="0"/>
        <v>108</v>
      </c>
      <c r="B47" s="8"/>
      <c r="C47" s="8"/>
      <c r="D47" s="8"/>
      <c r="E47" s="8" t="s">
        <v>32</v>
      </c>
      <c r="F47" s="8" t="s">
        <v>16</v>
      </c>
      <c r="G47" s="8" t="s">
        <v>33</v>
      </c>
      <c r="H47" s="8"/>
      <c r="I47" s="8"/>
      <c r="J47" s="8" t="s">
        <v>18</v>
      </c>
      <c r="K47" s="8" t="s">
        <v>31</v>
      </c>
      <c r="L47" s="8" t="s">
        <v>20</v>
      </c>
      <c r="M47" s="8" t="s">
        <v>21</v>
      </c>
      <c r="N47" s="8"/>
      <c r="O47" s="8" t="s">
        <v>22</v>
      </c>
      <c r="P47" s="9">
        <v>-699.65</v>
      </c>
    </row>
    <row r="48" spans="1:16" x14ac:dyDescent="0.25">
      <c r="A48" s="7" t="str">
        <f t="shared" si="0"/>
        <v>108</v>
      </c>
      <c r="B48" s="8" t="s">
        <v>330</v>
      </c>
      <c r="C48" s="8" t="s">
        <v>331</v>
      </c>
      <c r="D48" s="8" t="s">
        <v>48</v>
      </c>
      <c r="E48" s="8" t="s">
        <v>32</v>
      </c>
      <c r="F48" s="8" t="s">
        <v>332</v>
      </c>
      <c r="G48" s="8" t="s">
        <v>28</v>
      </c>
      <c r="H48" s="8"/>
      <c r="I48" s="8"/>
      <c r="J48" s="8" t="s">
        <v>18</v>
      </c>
      <c r="K48" s="8" t="s">
        <v>31</v>
      </c>
      <c r="L48" s="8" t="s">
        <v>20</v>
      </c>
      <c r="M48" s="8" t="s">
        <v>21</v>
      </c>
      <c r="N48" s="8"/>
      <c r="O48" s="8" t="s">
        <v>234</v>
      </c>
      <c r="P48" s="9">
        <v>699.65</v>
      </c>
    </row>
    <row r="49" spans="1:16" ht="15.75" thickBot="1" x14ac:dyDescent="0.3">
      <c r="A49" s="7" t="str">
        <f t="shared" si="0"/>
        <v/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10">
        <f>SUM(P47:P48)</f>
        <v>0</v>
      </c>
    </row>
    <row r="50" spans="1:16" ht="15.75" thickTop="1" x14ac:dyDescent="0.25">
      <c r="A50" s="4" t="str">
        <f t="shared" si="0"/>
        <v/>
      </c>
      <c r="P50" s="3"/>
    </row>
    <row r="51" spans="1:16" x14ac:dyDescent="0.25">
      <c r="A51" s="4" t="str">
        <f t="shared" si="0"/>
        <v>109</v>
      </c>
      <c r="E51" s="1" t="s">
        <v>34</v>
      </c>
      <c r="F51" s="1" t="s">
        <v>16</v>
      </c>
      <c r="G51" s="1" t="s">
        <v>35</v>
      </c>
      <c r="J51" s="1" t="s">
        <v>18</v>
      </c>
      <c r="K51" s="1" t="s">
        <v>36</v>
      </c>
      <c r="L51" s="1" t="s">
        <v>20</v>
      </c>
      <c r="M51" s="1" t="s">
        <v>21</v>
      </c>
      <c r="O51" s="1" t="s">
        <v>22</v>
      </c>
      <c r="P51" s="3">
        <v>-137.53</v>
      </c>
    </row>
    <row r="52" spans="1:16" x14ac:dyDescent="0.25">
      <c r="A52" s="4" t="str">
        <f t="shared" si="0"/>
        <v>109</v>
      </c>
      <c r="B52" s="1" t="s">
        <v>359</v>
      </c>
      <c r="C52" s="1" t="s">
        <v>360</v>
      </c>
      <c r="D52" s="1" t="s">
        <v>48</v>
      </c>
      <c r="E52" s="1" t="s">
        <v>34</v>
      </c>
      <c r="F52" s="1" t="s">
        <v>361</v>
      </c>
      <c r="G52" s="1" t="s">
        <v>17</v>
      </c>
      <c r="J52" s="1" t="s">
        <v>18</v>
      </c>
      <c r="K52" s="1" t="s">
        <v>36</v>
      </c>
      <c r="L52" s="1" t="s">
        <v>20</v>
      </c>
      <c r="M52" s="1" t="s">
        <v>21</v>
      </c>
      <c r="O52" s="1" t="s">
        <v>362</v>
      </c>
      <c r="P52" s="3">
        <v>539.49</v>
      </c>
    </row>
    <row r="53" spans="1:16" ht="15.75" thickBot="1" x14ac:dyDescent="0.3">
      <c r="A53" s="4" t="str">
        <f t="shared" si="0"/>
        <v/>
      </c>
      <c r="P53" s="6">
        <f>SUM(P51:P52)</f>
        <v>401.96000000000004</v>
      </c>
    </row>
    <row r="54" spans="1:16" ht="15.75" thickTop="1" x14ac:dyDescent="0.25">
      <c r="A54" s="4" t="str">
        <f t="shared" si="0"/>
        <v/>
      </c>
      <c r="P54" s="3"/>
    </row>
    <row r="55" spans="1:16" x14ac:dyDescent="0.25">
      <c r="A55" s="4" t="str">
        <f t="shared" si="0"/>
        <v>114</v>
      </c>
      <c r="E55" s="1" t="s">
        <v>37</v>
      </c>
      <c r="F55" s="1" t="s">
        <v>16</v>
      </c>
      <c r="G55" s="1" t="s">
        <v>38</v>
      </c>
      <c r="J55" s="1" t="s">
        <v>18</v>
      </c>
      <c r="K55" s="1" t="s">
        <v>39</v>
      </c>
      <c r="L55" s="1" t="s">
        <v>20</v>
      </c>
      <c r="M55" s="1" t="s">
        <v>21</v>
      </c>
      <c r="O55" s="1" t="s">
        <v>22</v>
      </c>
      <c r="P55" s="3">
        <v>-7211.61</v>
      </c>
    </row>
    <row r="56" spans="1:16" x14ac:dyDescent="0.25">
      <c r="A56" s="4" t="str">
        <f t="shared" si="0"/>
        <v>114</v>
      </c>
      <c r="B56" s="1" t="s">
        <v>327</v>
      </c>
      <c r="C56" s="1" t="s">
        <v>328</v>
      </c>
      <c r="D56" s="1" t="s">
        <v>48</v>
      </c>
      <c r="E56" s="1" t="s">
        <v>37</v>
      </c>
      <c r="F56" s="1" t="s">
        <v>329</v>
      </c>
      <c r="G56" s="1" t="s">
        <v>17</v>
      </c>
      <c r="J56" s="1" t="s">
        <v>18</v>
      </c>
      <c r="K56" s="1" t="s">
        <v>39</v>
      </c>
      <c r="L56" s="1" t="s">
        <v>20</v>
      </c>
      <c r="M56" s="1" t="s">
        <v>21</v>
      </c>
      <c r="O56" s="1" t="s">
        <v>234</v>
      </c>
      <c r="P56" s="3">
        <v>7687.26</v>
      </c>
    </row>
    <row r="57" spans="1:16" x14ac:dyDescent="0.25">
      <c r="A57" s="4" t="str">
        <f t="shared" si="0"/>
        <v>114</v>
      </c>
      <c r="B57" s="1" t="s">
        <v>327</v>
      </c>
      <c r="C57" s="1" t="s">
        <v>328</v>
      </c>
      <c r="D57" s="1" t="s">
        <v>48</v>
      </c>
      <c r="E57" s="1" t="s">
        <v>37</v>
      </c>
      <c r="F57" s="1" t="s">
        <v>235</v>
      </c>
      <c r="G57" s="1" t="s">
        <v>25</v>
      </c>
      <c r="J57" s="1" t="s">
        <v>18</v>
      </c>
      <c r="K57" s="1" t="s">
        <v>39</v>
      </c>
      <c r="L57" s="1" t="s">
        <v>20</v>
      </c>
      <c r="M57" s="1" t="s">
        <v>21</v>
      </c>
      <c r="O57" s="1" t="s">
        <v>228</v>
      </c>
      <c r="P57" s="3">
        <v>6491.73</v>
      </c>
    </row>
    <row r="58" spans="1:16" x14ac:dyDescent="0.25">
      <c r="A58" s="4" t="str">
        <f t="shared" si="0"/>
        <v>114</v>
      </c>
      <c r="B58" s="1" t="s">
        <v>327</v>
      </c>
      <c r="C58" s="1" t="s">
        <v>328</v>
      </c>
      <c r="D58" s="1" t="s">
        <v>48</v>
      </c>
      <c r="E58" s="1" t="s">
        <v>37</v>
      </c>
      <c r="F58" s="1" t="s">
        <v>229</v>
      </c>
      <c r="G58" s="1" t="s">
        <v>38</v>
      </c>
      <c r="J58" s="1" t="s">
        <v>18</v>
      </c>
      <c r="K58" s="1" t="s">
        <v>39</v>
      </c>
      <c r="L58" s="1" t="s">
        <v>20</v>
      </c>
      <c r="M58" s="1" t="s">
        <v>21</v>
      </c>
      <c r="O58" s="1" t="s">
        <v>230</v>
      </c>
      <c r="P58" s="3">
        <v>4404.01</v>
      </c>
    </row>
    <row r="59" spans="1:16" ht="15.75" thickBot="1" x14ac:dyDescent="0.3">
      <c r="A59" s="4" t="str">
        <f t="shared" si="0"/>
        <v/>
      </c>
      <c r="P59" s="6">
        <f>SUM(P55:P58)</f>
        <v>11371.39</v>
      </c>
    </row>
    <row r="60" spans="1:16" ht="15.75" thickTop="1" x14ac:dyDescent="0.25">
      <c r="A60" s="4" t="str">
        <f t="shared" si="0"/>
        <v/>
      </c>
      <c r="P60" s="3"/>
    </row>
    <row r="61" spans="1:16" x14ac:dyDescent="0.25">
      <c r="A61" s="4" t="str">
        <f t="shared" si="0"/>
        <v>120</v>
      </c>
      <c r="B61" s="1" t="s">
        <v>223</v>
      </c>
      <c r="C61" s="1" t="s">
        <v>224</v>
      </c>
      <c r="D61" s="1" t="s">
        <v>48</v>
      </c>
      <c r="E61" s="1" t="s">
        <v>225</v>
      </c>
      <c r="F61" s="1" t="s">
        <v>226</v>
      </c>
      <c r="G61" s="1" t="s">
        <v>44</v>
      </c>
      <c r="J61" s="1" t="s">
        <v>18</v>
      </c>
      <c r="K61" s="1" t="s">
        <v>227</v>
      </c>
      <c r="L61" s="1" t="s">
        <v>20</v>
      </c>
      <c r="M61" s="1" t="s">
        <v>21</v>
      </c>
      <c r="O61" s="1" t="s">
        <v>228</v>
      </c>
      <c r="P61" s="3">
        <v>2995.56</v>
      </c>
    </row>
    <row r="62" spans="1:16" x14ac:dyDescent="0.25">
      <c r="A62" s="4" t="str">
        <f t="shared" si="0"/>
        <v>120</v>
      </c>
      <c r="B62" s="1" t="s">
        <v>223</v>
      </c>
      <c r="C62" s="1" t="s">
        <v>224</v>
      </c>
      <c r="D62" s="1" t="s">
        <v>48</v>
      </c>
      <c r="E62" s="1" t="s">
        <v>225</v>
      </c>
      <c r="F62" s="1" t="s">
        <v>229</v>
      </c>
      <c r="G62" s="1" t="s">
        <v>207</v>
      </c>
      <c r="J62" s="1" t="s">
        <v>18</v>
      </c>
      <c r="K62" s="1" t="s">
        <v>227</v>
      </c>
      <c r="L62" s="1" t="s">
        <v>20</v>
      </c>
      <c r="M62" s="1" t="s">
        <v>21</v>
      </c>
      <c r="O62" s="1" t="s">
        <v>230</v>
      </c>
      <c r="P62" s="3">
        <v>7571.11</v>
      </c>
    </row>
    <row r="63" spans="1:16" ht="15.75" thickBot="1" x14ac:dyDescent="0.3">
      <c r="A63" s="4" t="str">
        <f t="shared" si="0"/>
        <v/>
      </c>
      <c r="P63" s="6">
        <f>SUM(P61:P62)</f>
        <v>10566.67</v>
      </c>
    </row>
    <row r="64" spans="1:16" ht="15.75" thickTop="1" x14ac:dyDescent="0.25">
      <c r="A64" s="4" t="str">
        <f t="shared" si="0"/>
        <v/>
      </c>
      <c r="P64" s="3"/>
    </row>
    <row r="65" spans="1:16" x14ac:dyDescent="0.25">
      <c r="A65" s="4" t="str">
        <f t="shared" si="0"/>
        <v>121</v>
      </c>
      <c r="E65" s="1" t="s">
        <v>40</v>
      </c>
      <c r="F65" s="1" t="s">
        <v>16</v>
      </c>
      <c r="G65" s="1" t="s">
        <v>41</v>
      </c>
      <c r="J65" s="1" t="s">
        <v>18</v>
      </c>
      <c r="K65" s="1" t="s">
        <v>42</v>
      </c>
      <c r="L65" s="1" t="s">
        <v>20</v>
      </c>
      <c r="M65" s="1" t="s">
        <v>21</v>
      </c>
      <c r="O65" s="1" t="s">
        <v>22</v>
      </c>
      <c r="P65" s="3">
        <v>-1398981.4</v>
      </c>
    </row>
    <row r="66" spans="1:16" x14ac:dyDescent="0.25">
      <c r="A66" s="4" t="str">
        <f t="shared" si="0"/>
        <v>121</v>
      </c>
      <c r="B66" s="1" t="s">
        <v>336</v>
      </c>
      <c r="C66" s="1" t="s">
        <v>337</v>
      </c>
      <c r="D66" s="1" t="s">
        <v>48</v>
      </c>
      <c r="E66" s="1" t="s">
        <v>40</v>
      </c>
      <c r="F66" s="1" t="s">
        <v>338</v>
      </c>
      <c r="G66" s="1" t="s">
        <v>17</v>
      </c>
      <c r="J66" s="1" t="s">
        <v>18</v>
      </c>
      <c r="K66" s="1" t="s">
        <v>42</v>
      </c>
      <c r="L66" s="1" t="s">
        <v>20</v>
      </c>
      <c r="M66" s="1" t="s">
        <v>21</v>
      </c>
      <c r="O66" s="1" t="s">
        <v>234</v>
      </c>
      <c r="P66" s="3">
        <v>1662281.22</v>
      </c>
    </row>
    <row r="67" spans="1:16" x14ac:dyDescent="0.25">
      <c r="A67" s="4" t="str">
        <f t="shared" si="0"/>
        <v>121</v>
      </c>
      <c r="B67" s="1" t="s">
        <v>336</v>
      </c>
      <c r="C67" s="1" t="s">
        <v>337</v>
      </c>
      <c r="D67" s="1" t="s">
        <v>48</v>
      </c>
      <c r="E67" s="1" t="s">
        <v>40</v>
      </c>
      <c r="F67" s="1" t="s">
        <v>235</v>
      </c>
      <c r="G67" s="1" t="s">
        <v>33</v>
      </c>
      <c r="J67" s="1" t="s">
        <v>18</v>
      </c>
      <c r="K67" s="1" t="s">
        <v>42</v>
      </c>
      <c r="L67" s="1" t="s">
        <v>20</v>
      </c>
      <c r="M67" s="1" t="s">
        <v>21</v>
      </c>
      <c r="O67" s="1" t="s">
        <v>228</v>
      </c>
      <c r="P67" s="3">
        <v>313810.92</v>
      </c>
    </row>
    <row r="68" spans="1:16" x14ac:dyDescent="0.25">
      <c r="A68" s="4" t="str">
        <f t="shared" si="0"/>
        <v>121</v>
      </c>
      <c r="B68" s="1" t="s">
        <v>336</v>
      </c>
      <c r="C68" s="1" t="s">
        <v>337</v>
      </c>
      <c r="D68" s="1" t="s">
        <v>48</v>
      </c>
      <c r="E68" s="1" t="s">
        <v>40</v>
      </c>
      <c r="F68" s="1" t="s">
        <v>229</v>
      </c>
      <c r="G68" s="1" t="s">
        <v>102</v>
      </c>
      <c r="J68" s="1" t="s">
        <v>18</v>
      </c>
      <c r="K68" s="1" t="s">
        <v>42</v>
      </c>
      <c r="L68" s="1" t="s">
        <v>20</v>
      </c>
      <c r="M68" s="1" t="s">
        <v>21</v>
      </c>
      <c r="O68" s="1" t="s">
        <v>230</v>
      </c>
      <c r="P68" s="3">
        <v>115210.7</v>
      </c>
    </row>
    <row r="69" spans="1:16" ht="15.75" thickBot="1" x14ac:dyDescent="0.3">
      <c r="A69" s="4" t="str">
        <f t="shared" si="0"/>
        <v/>
      </c>
      <c r="P69" s="6">
        <f>SUM(P65:P68)</f>
        <v>692321.44</v>
      </c>
    </row>
    <row r="70" spans="1:16" ht="15.75" thickTop="1" x14ac:dyDescent="0.25">
      <c r="A70" s="4" t="str">
        <f t="shared" si="0"/>
        <v/>
      </c>
      <c r="P70" s="3"/>
    </row>
    <row r="71" spans="1:16" x14ac:dyDescent="0.25">
      <c r="A71" s="4" t="str">
        <f t="shared" si="0"/>
        <v>123</v>
      </c>
      <c r="E71" s="1" t="s">
        <v>43</v>
      </c>
      <c r="F71" s="1" t="s">
        <v>16</v>
      </c>
      <c r="G71" s="1" t="s">
        <v>44</v>
      </c>
      <c r="J71" s="1" t="s">
        <v>18</v>
      </c>
      <c r="K71" s="1" t="s">
        <v>45</v>
      </c>
      <c r="L71" s="1" t="s">
        <v>20</v>
      </c>
      <c r="M71" s="1" t="s">
        <v>21</v>
      </c>
      <c r="O71" s="1" t="s">
        <v>22</v>
      </c>
      <c r="P71" s="3">
        <v>-7047.71</v>
      </c>
    </row>
    <row r="72" spans="1:16" x14ac:dyDescent="0.25">
      <c r="A72" s="4" t="str">
        <f t="shared" si="0"/>
        <v>123</v>
      </c>
      <c r="E72" s="1" t="s">
        <v>43</v>
      </c>
      <c r="F72" s="1" t="s">
        <v>16</v>
      </c>
      <c r="G72" s="1" t="s">
        <v>46</v>
      </c>
      <c r="J72" s="1" t="s">
        <v>18</v>
      </c>
      <c r="K72" s="1" t="s">
        <v>45</v>
      </c>
      <c r="L72" s="1" t="s">
        <v>20</v>
      </c>
      <c r="M72" s="1" t="s">
        <v>21</v>
      </c>
      <c r="O72" s="1" t="s">
        <v>22</v>
      </c>
      <c r="P72" s="3">
        <v>-234935.87</v>
      </c>
    </row>
    <row r="73" spans="1:16" x14ac:dyDescent="0.25">
      <c r="A73" s="4" t="str">
        <f t="shared" si="0"/>
        <v>123</v>
      </c>
      <c r="E73" s="1" t="s">
        <v>43</v>
      </c>
      <c r="F73" s="1" t="s">
        <v>23</v>
      </c>
      <c r="G73" s="1" t="s">
        <v>28</v>
      </c>
      <c r="J73" s="1" t="s">
        <v>18</v>
      </c>
      <c r="K73" s="1" t="s">
        <v>45</v>
      </c>
      <c r="L73" s="1" t="s">
        <v>20</v>
      </c>
      <c r="M73" s="1" t="s">
        <v>21</v>
      </c>
      <c r="O73" s="1" t="s">
        <v>22</v>
      </c>
      <c r="P73" s="3">
        <v>-149.80000000000001</v>
      </c>
    </row>
    <row r="74" spans="1:16" x14ac:dyDescent="0.25">
      <c r="A74" s="4" t="str">
        <f t="shared" si="0"/>
        <v>123</v>
      </c>
      <c r="E74" s="1" t="s">
        <v>43</v>
      </c>
      <c r="F74" s="1" t="s">
        <v>47</v>
      </c>
      <c r="G74" s="1" t="s">
        <v>41</v>
      </c>
      <c r="H74" s="1" t="s">
        <v>16</v>
      </c>
      <c r="I74" s="1" t="s">
        <v>48</v>
      </c>
      <c r="J74" s="1" t="s">
        <v>18</v>
      </c>
      <c r="K74" s="1" t="s">
        <v>45</v>
      </c>
      <c r="L74" s="1" t="s">
        <v>20</v>
      </c>
      <c r="M74" s="1" t="s">
        <v>21</v>
      </c>
      <c r="O74" s="1" t="s">
        <v>49</v>
      </c>
      <c r="P74" s="3">
        <v>-115683.91</v>
      </c>
    </row>
    <row r="75" spans="1:16" x14ac:dyDescent="0.25">
      <c r="A75" s="4" t="str">
        <f t="shared" si="0"/>
        <v>123</v>
      </c>
      <c r="B75" s="1" t="s">
        <v>339</v>
      </c>
      <c r="C75" s="1" t="s">
        <v>340</v>
      </c>
      <c r="D75" s="1" t="s">
        <v>48</v>
      </c>
      <c r="E75" s="1" t="s">
        <v>43</v>
      </c>
      <c r="F75" s="1" t="s">
        <v>341</v>
      </c>
      <c r="G75" s="1" t="s">
        <v>28</v>
      </c>
      <c r="J75" s="1" t="s">
        <v>18</v>
      </c>
      <c r="K75" s="1" t="s">
        <v>45</v>
      </c>
      <c r="L75" s="1" t="s">
        <v>20</v>
      </c>
      <c r="M75" s="1" t="s">
        <v>21</v>
      </c>
      <c r="O75" s="1" t="s">
        <v>342</v>
      </c>
      <c r="P75" s="3">
        <v>-1095679</v>
      </c>
    </row>
    <row r="76" spans="1:16" x14ac:dyDescent="0.25">
      <c r="A76" s="4" t="str">
        <f t="shared" si="0"/>
        <v>123</v>
      </c>
      <c r="B76" s="1" t="s">
        <v>339</v>
      </c>
      <c r="C76" s="1" t="s">
        <v>340</v>
      </c>
      <c r="D76" s="1" t="s">
        <v>48</v>
      </c>
      <c r="E76" s="1" t="s">
        <v>43</v>
      </c>
      <c r="F76" s="1" t="s">
        <v>343</v>
      </c>
      <c r="G76" s="1" t="s">
        <v>17</v>
      </c>
      <c r="J76" s="1" t="s">
        <v>18</v>
      </c>
      <c r="K76" s="1" t="s">
        <v>45</v>
      </c>
      <c r="L76" s="1" t="s">
        <v>20</v>
      </c>
      <c r="M76" s="1" t="s">
        <v>21</v>
      </c>
      <c r="O76" s="1" t="s">
        <v>344</v>
      </c>
      <c r="P76" s="3">
        <v>49084872</v>
      </c>
    </row>
    <row r="77" spans="1:16" x14ac:dyDescent="0.25">
      <c r="A77" s="4" t="str">
        <f t="shared" ref="A77:A168" si="1">LEFT(E77,3)</f>
        <v>123</v>
      </c>
      <c r="B77" s="1" t="s">
        <v>339</v>
      </c>
      <c r="C77" s="1" t="s">
        <v>340</v>
      </c>
      <c r="D77" s="1" t="s">
        <v>48</v>
      </c>
      <c r="E77" s="1" t="s">
        <v>43</v>
      </c>
      <c r="F77" s="1" t="s">
        <v>345</v>
      </c>
      <c r="G77" s="1" t="s">
        <v>17</v>
      </c>
      <c r="J77" s="1" t="s">
        <v>18</v>
      </c>
      <c r="K77" s="1" t="s">
        <v>45</v>
      </c>
      <c r="L77" s="1" t="s">
        <v>20</v>
      </c>
      <c r="M77" s="1" t="s">
        <v>21</v>
      </c>
      <c r="O77" s="1" t="s">
        <v>234</v>
      </c>
      <c r="P77" s="3">
        <v>486910.2</v>
      </c>
    </row>
    <row r="78" spans="1:16" x14ac:dyDescent="0.25">
      <c r="A78" s="4" t="str">
        <f t="shared" si="1"/>
        <v>123</v>
      </c>
      <c r="B78" s="1" t="s">
        <v>339</v>
      </c>
      <c r="C78" s="1" t="s">
        <v>340</v>
      </c>
      <c r="D78" s="1" t="s">
        <v>48</v>
      </c>
      <c r="E78" s="1" t="s">
        <v>43</v>
      </c>
      <c r="F78" s="1" t="s">
        <v>346</v>
      </c>
      <c r="G78" s="1" t="s">
        <v>17</v>
      </c>
      <c r="J78" s="1" t="s">
        <v>18</v>
      </c>
      <c r="K78" s="1" t="s">
        <v>45</v>
      </c>
      <c r="L78" s="1" t="s">
        <v>20</v>
      </c>
      <c r="M78" s="1" t="s">
        <v>21</v>
      </c>
      <c r="O78" s="1" t="s">
        <v>347</v>
      </c>
      <c r="P78" s="3">
        <v>20000000</v>
      </c>
    </row>
    <row r="79" spans="1:16" x14ac:dyDescent="0.25">
      <c r="A79" s="4" t="str">
        <f t="shared" si="1"/>
        <v>123</v>
      </c>
      <c r="B79" s="1" t="s">
        <v>339</v>
      </c>
      <c r="C79" s="1" t="s">
        <v>340</v>
      </c>
      <c r="D79" s="1" t="s">
        <v>48</v>
      </c>
      <c r="E79" s="1" t="s">
        <v>43</v>
      </c>
      <c r="F79" s="1" t="s">
        <v>235</v>
      </c>
      <c r="G79" s="1" t="s">
        <v>38</v>
      </c>
      <c r="J79" s="1" t="s">
        <v>18</v>
      </c>
      <c r="K79" s="1" t="s">
        <v>45</v>
      </c>
      <c r="L79" s="1" t="s">
        <v>20</v>
      </c>
      <c r="M79" s="1" t="s">
        <v>21</v>
      </c>
      <c r="O79" s="1" t="s">
        <v>228</v>
      </c>
      <c r="P79" s="3">
        <v>252728.71</v>
      </c>
    </row>
    <row r="80" spans="1:16" x14ac:dyDescent="0.25">
      <c r="A80" s="4" t="str">
        <f t="shared" si="1"/>
        <v>123</v>
      </c>
      <c r="B80" s="1" t="s">
        <v>339</v>
      </c>
      <c r="C80" s="1" t="s">
        <v>340</v>
      </c>
      <c r="D80" s="1" t="s">
        <v>48</v>
      </c>
      <c r="E80" s="1" t="s">
        <v>43</v>
      </c>
      <c r="F80" s="1" t="s">
        <v>229</v>
      </c>
      <c r="G80" s="1" t="s">
        <v>88</v>
      </c>
      <c r="J80" s="1" t="s">
        <v>18</v>
      </c>
      <c r="K80" s="1" t="s">
        <v>45</v>
      </c>
      <c r="L80" s="1" t="s">
        <v>20</v>
      </c>
      <c r="M80" s="1" t="s">
        <v>21</v>
      </c>
      <c r="O80" s="1" t="s">
        <v>230</v>
      </c>
      <c r="P80" s="3">
        <v>246533.21</v>
      </c>
    </row>
    <row r="81" spans="1:17" x14ac:dyDescent="0.25">
      <c r="A81" s="4" t="str">
        <f t="shared" si="1"/>
        <v>123</v>
      </c>
      <c r="B81" s="1" t="s">
        <v>339</v>
      </c>
      <c r="C81" s="1" t="s">
        <v>340</v>
      </c>
      <c r="D81" s="1" t="s">
        <v>48</v>
      </c>
      <c r="E81" s="1" t="s">
        <v>43</v>
      </c>
      <c r="F81" s="1" t="s">
        <v>275</v>
      </c>
      <c r="G81" s="1" t="s">
        <v>44</v>
      </c>
      <c r="H81" s="1" t="s">
        <v>348</v>
      </c>
      <c r="I81" s="1" t="s">
        <v>17</v>
      </c>
      <c r="J81" s="1" t="s">
        <v>18</v>
      </c>
      <c r="K81" s="1" t="s">
        <v>45</v>
      </c>
      <c r="L81" s="1" t="s">
        <v>20</v>
      </c>
      <c r="M81" s="1" t="s">
        <v>21</v>
      </c>
      <c r="N81" s="1" t="s">
        <v>277</v>
      </c>
      <c r="O81" s="1" t="s">
        <v>349</v>
      </c>
      <c r="P81" s="15">
        <v>83000000</v>
      </c>
      <c r="Q81" s="1" t="s">
        <v>544</v>
      </c>
    </row>
    <row r="82" spans="1:17" ht="15.75" thickBot="1" x14ac:dyDescent="0.3">
      <c r="A82" s="4"/>
      <c r="P82" s="6">
        <f>SUM(P71:P81)</f>
        <v>151617547.82999998</v>
      </c>
    </row>
    <row r="83" spans="1:17" ht="15.75" thickTop="1" x14ac:dyDescent="0.25">
      <c r="A83" s="4"/>
      <c r="P83" s="3"/>
    </row>
    <row r="84" spans="1:17" x14ac:dyDescent="0.25">
      <c r="A84" s="7" t="str">
        <f t="shared" si="1"/>
        <v>123</v>
      </c>
      <c r="B84" s="8"/>
      <c r="C84" s="8"/>
      <c r="D84" s="8"/>
      <c r="E84" s="8" t="s">
        <v>50</v>
      </c>
      <c r="F84" s="8" t="s">
        <v>16</v>
      </c>
      <c r="G84" s="8" t="s">
        <v>51</v>
      </c>
      <c r="H84" s="8"/>
      <c r="I84" s="8"/>
      <c r="J84" s="8" t="s">
        <v>18</v>
      </c>
      <c r="K84" s="8" t="s">
        <v>45</v>
      </c>
      <c r="L84" s="8" t="s">
        <v>20</v>
      </c>
      <c r="M84" s="8" t="s">
        <v>21</v>
      </c>
      <c r="N84" s="8"/>
      <c r="O84" s="8" t="s">
        <v>22</v>
      </c>
      <c r="P84" s="9">
        <v>-48166.080000000002</v>
      </c>
    </row>
    <row r="85" spans="1:17" x14ac:dyDescent="0.25">
      <c r="A85" s="7" t="str">
        <f t="shared" si="1"/>
        <v>123</v>
      </c>
      <c r="B85" s="8"/>
      <c r="C85" s="8"/>
      <c r="D85" s="8"/>
      <c r="E85" s="8" t="s">
        <v>50</v>
      </c>
      <c r="F85" s="8" t="s">
        <v>47</v>
      </c>
      <c r="G85" s="8" t="s">
        <v>17</v>
      </c>
      <c r="H85" s="8" t="s">
        <v>16</v>
      </c>
      <c r="I85" s="8" t="s">
        <v>51</v>
      </c>
      <c r="J85" s="8" t="s">
        <v>18</v>
      </c>
      <c r="K85" s="8" t="s">
        <v>45</v>
      </c>
      <c r="L85" s="8" t="s">
        <v>20</v>
      </c>
      <c r="M85" s="8" t="s">
        <v>21</v>
      </c>
      <c r="N85" s="8"/>
      <c r="O85" s="8" t="s">
        <v>49</v>
      </c>
      <c r="P85" s="9">
        <v>48166.080000000002</v>
      </c>
    </row>
    <row r="86" spans="1:17" ht="15.75" thickBot="1" x14ac:dyDescent="0.3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10">
        <f>SUM(P84:P85)</f>
        <v>0</v>
      </c>
    </row>
    <row r="87" spans="1:17" ht="15.75" thickTop="1" x14ac:dyDescent="0.25">
      <c r="A87" s="4"/>
      <c r="P87" s="3"/>
    </row>
    <row r="88" spans="1:17" x14ac:dyDescent="0.25">
      <c r="A88" s="7" t="str">
        <f t="shared" si="1"/>
        <v>123</v>
      </c>
      <c r="B88" s="8"/>
      <c r="C88" s="8"/>
      <c r="D88" s="8"/>
      <c r="E88" s="8" t="s">
        <v>52</v>
      </c>
      <c r="F88" s="8" t="s">
        <v>16</v>
      </c>
      <c r="G88" s="8" t="s">
        <v>53</v>
      </c>
      <c r="H88" s="8"/>
      <c r="I88" s="8"/>
      <c r="J88" s="8" t="s">
        <v>18</v>
      </c>
      <c r="K88" s="8" t="s">
        <v>45</v>
      </c>
      <c r="L88" s="8" t="s">
        <v>20</v>
      </c>
      <c r="M88" s="8" t="s">
        <v>21</v>
      </c>
      <c r="N88" s="8"/>
      <c r="O88" s="8" t="s">
        <v>22</v>
      </c>
      <c r="P88" s="9">
        <v>-25935.63</v>
      </c>
    </row>
    <row r="89" spans="1:17" x14ac:dyDescent="0.25">
      <c r="A89" s="7" t="str">
        <f t="shared" si="1"/>
        <v>123</v>
      </c>
      <c r="B89" s="8"/>
      <c r="C89" s="8"/>
      <c r="D89" s="8"/>
      <c r="E89" s="8" t="s">
        <v>52</v>
      </c>
      <c r="F89" s="8" t="s">
        <v>47</v>
      </c>
      <c r="G89" s="8" t="s">
        <v>28</v>
      </c>
      <c r="H89" s="8" t="s">
        <v>16</v>
      </c>
      <c r="I89" s="8" t="s">
        <v>53</v>
      </c>
      <c r="J89" s="8" t="s">
        <v>18</v>
      </c>
      <c r="K89" s="8" t="s">
        <v>45</v>
      </c>
      <c r="L89" s="8" t="s">
        <v>20</v>
      </c>
      <c r="M89" s="8" t="s">
        <v>21</v>
      </c>
      <c r="N89" s="8"/>
      <c r="O89" s="8" t="s">
        <v>49</v>
      </c>
      <c r="P89" s="9">
        <v>25935.63</v>
      </c>
    </row>
    <row r="90" spans="1:17" ht="15.75" thickBot="1" x14ac:dyDescent="0.3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10">
        <f>SUM(P88:P89)</f>
        <v>0</v>
      </c>
    </row>
    <row r="91" spans="1:17" ht="15.75" thickTop="1" x14ac:dyDescent="0.25">
      <c r="A91" s="4"/>
      <c r="P91" s="3"/>
    </row>
    <row r="92" spans="1:17" x14ac:dyDescent="0.25">
      <c r="A92" s="7" t="str">
        <f t="shared" si="1"/>
        <v>123</v>
      </c>
      <c r="B92" s="8"/>
      <c r="C92" s="8"/>
      <c r="D92" s="8"/>
      <c r="E92" s="8" t="s">
        <v>54</v>
      </c>
      <c r="F92" s="8" t="s">
        <v>16</v>
      </c>
      <c r="G92" s="8" t="s">
        <v>55</v>
      </c>
      <c r="H92" s="8"/>
      <c r="I92" s="8"/>
      <c r="J92" s="8" t="s">
        <v>18</v>
      </c>
      <c r="K92" s="8" t="s">
        <v>45</v>
      </c>
      <c r="L92" s="8" t="s">
        <v>20</v>
      </c>
      <c r="M92" s="8" t="s">
        <v>21</v>
      </c>
      <c r="N92" s="8"/>
      <c r="O92" s="8" t="s">
        <v>22</v>
      </c>
      <c r="P92" s="9">
        <v>-7689.57</v>
      </c>
    </row>
    <row r="93" spans="1:17" x14ac:dyDescent="0.25">
      <c r="A93" s="7" t="str">
        <f t="shared" si="1"/>
        <v>123</v>
      </c>
      <c r="B93" s="8"/>
      <c r="C93" s="8"/>
      <c r="D93" s="8"/>
      <c r="E93" s="8" t="s">
        <v>54</v>
      </c>
      <c r="F93" s="8" t="s">
        <v>47</v>
      </c>
      <c r="G93" s="8" t="s">
        <v>25</v>
      </c>
      <c r="H93" s="8" t="s">
        <v>16</v>
      </c>
      <c r="I93" s="8" t="s">
        <v>55</v>
      </c>
      <c r="J93" s="8" t="s">
        <v>18</v>
      </c>
      <c r="K93" s="8" t="s">
        <v>45</v>
      </c>
      <c r="L93" s="8" t="s">
        <v>20</v>
      </c>
      <c r="M93" s="8" t="s">
        <v>21</v>
      </c>
      <c r="N93" s="8"/>
      <c r="O93" s="8" t="s">
        <v>49</v>
      </c>
      <c r="P93" s="9">
        <v>7689.57</v>
      </c>
    </row>
    <row r="94" spans="1:17" ht="15.75" thickBot="1" x14ac:dyDescent="0.3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10">
        <f>SUM(P92:P93)</f>
        <v>0</v>
      </c>
    </row>
    <row r="95" spans="1:17" ht="15.75" thickTop="1" x14ac:dyDescent="0.25">
      <c r="A95" s="4"/>
      <c r="P95" s="3"/>
    </row>
    <row r="96" spans="1:17" x14ac:dyDescent="0.25">
      <c r="A96" s="7" t="str">
        <f t="shared" si="1"/>
        <v>123</v>
      </c>
      <c r="B96" s="8"/>
      <c r="C96" s="8"/>
      <c r="D96" s="8"/>
      <c r="E96" s="8" t="s">
        <v>56</v>
      </c>
      <c r="F96" s="8" t="s">
        <v>16</v>
      </c>
      <c r="G96" s="8" t="s">
        <v>57</v>
      </c>
      <c r="H96" s="8"/>
      <c r="I96" s="8"/>
      <c r="J96" s="8" t="s">
        <v>18</v>
      </c>
      <c r="K96" s="8" t="s">
        <v>45</v>
      </c>
      <c r="L96" s="8" t="s">
        <v>20</v>
      </c>
      <c r="M96" s="8" t="s">
        <v>21</v>
      </c>
      <c r="N96" s="8"/>
      <c r="O96" s="8" t="s">
        <v>22</v>
      </c>
      <c r="P96" s="9">
        <v>-42.8</v>
      </c>
    </row>
    <row r="97" spans="1:16" x14ac:dyDescent="0.25">
      <c r="A97" s="7" t="str">
        <f t="shared" si="1"/>
        <v>123</v>
      </c>
      <c r="B97" s="8"/>
      <c r="C97" s="8"/>
      <c r="D97" s="8"/>
      <c r="E97" s="8" t="s">
        <v>56</v>
      </c>
      <c r="F97" s="8" t="s">
        <v>47</v>
      </c>
      <c r="G97" s="8" t="s">
        <v>30</v>
      </c>
      <c r="H97" s="8" t="s">
        <v>16</v>
      </c>
      <c r="I97" s="8" t="s">
        <v>57</v>
      </c>
      <c r="J97" s="8" t="s">
        <v>18</v>
      </c>
      <c r="K97" s="8" t="s">
        <v>45</v>
      </c>
      <c r="L97" s="8" t="s">
        <v>20</v>
      </c>
      <c r="M97" s="8" t="s">
        <v>21</v>
      </c>
      <c r="N97" s="8"/>
      <c r="O97" s="8" t="s">
        <v>49</v>
      </c>
      <c r="P97" s="9">
        <v>42.8</v>
      </c>
    </row>
    <row r="98" spans="1:16" ht="15.75" thickBot="1" x14ac:dyDescent="0.3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0">
        <f>SUM(P96:P97)</f>
        <v>0</v>
      </c>
    </row>
    <row r="99" spans="1:16" ht="15.75" thickTop="1" x14ac:dyDescent="0.25">
      <c r="A99" s="4"/>
      <c r="P99" s="3"/>
    </row>
    <row r="100" spans="1:16" x14ac:dyDescent="0.25">
      <c r="A100" s="7" t="str">
        <f t="shared" si="1"/>
        <v>123</v>
      </c>
      <c r="B100" s="8"/>
      <c r="C100" s="8"/>
      <c r="D100" s="8"/>
      <c r="E100" s="8" t="s">
        <v>58</v>
      </c>
      <c r="F100" s="8" t="s">
        <v>16</v>
      </c>
      <c r="G100" s="8" t="s">
        <v>59</v>
      </c>
      <c r="H100" s="8"/>
      <c r="I100" s="8"/>
      <c r="J100" s="8" t="s">
        <v>18</v>
      </c>
      <c r="K100" s="8" t="s">
        <v>45</v>
      </c>
      <c r="L100" s="8" t="s">
        <v>20</v>
      </c>
      <c r="M100" s="8" t="s">
        <v>21</v>
      </c>
      <c r="N100" s="8"/>
      <c r="O100" s="8" t="s">
        <v>22</v>
      </c>
      <c r="P100" s="9">
        <v>-26166.97</v>
      </c>
    </row>
    <row r="101" spans="1:16" x14ac:dyDescent="0.25">
      <c r="A101" s="7" t="str">
        <f t="shared" si="1"/>
        <v>123</v>
      </c>
      <c r="B101" s="8"/>
      <c r="C101" s="8"/>
      <c r="D101" s="8"/>
      <c r="E101" s="8" t="s">
        <v>58</v>
      </c>
      <c r="F101" s="8" t="s">
        <v>47</v>
      </c>
      <c r="G101" s="8" t="s">
        <v>33</v>
      </c>
      <c r="H101" s="8" t="s">
        <v>16</v>
      </c>
      <c r="I101" s="8" t="s">
        <v>59</v>
      </c>
      <c r="J101" s="8" t="s">
        <v>18</v>
      </c>
      <c r="K101" s="8" t="s">
        <v>45</v>
      </c>
      <c r="L101" s="8" t="s">
        <v>20</v>
      </c>
      <c r="M101" s="8" t="s">
        <v>21</v>
      </c>
      <c r="N101" s="8"/>
      <c r="O101" s="8" t="s">
        <v>49</v>
      </c>
      <c r="P101" s="9">
        <v>26166.97</v>
      </c>
    </row>
    <row r="102" spans="1:16" ht="15.75" thickBot="1" x14ac:dyDescent="0.3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10">
        <f>SUM(P100:P101)</f>
        <v>0</v>
      </c>
    </row>
    <row r="103" spans="1:16" ht="15.75" thickTop="1" x14ac:dyDescent="0.25">
      <c r="A103" s="4"/>
      <c r="P103" s="3"/>
    </row>
    <row r="104" spans="1:16" x14ac:dyDescent="0.25">
      <c r="A104" s="7" t="str">
        <f t="shared" si="1"/>
        <v>123</v>
      </c>
      <c r="B104" s="8"/>
      <c r="C104" s="8"/>
      <c r="D104" s="8"/>
      <c r="E104" s="8" t="s">
        <v>60</v>
      </c>
      <c r="F104" s="8" t="s">
        <v>16</v>
      </c>
      <c r="G104" s="8" t="s">
        <v>61</v>
      </c>
      <c r="H104" s="8"/>
      <c r="I104" s="8"/>
      <c r="J104" s="8" t="s">
        <v>18</v>
      </c>
      <c r="K104" s="8" t="s">
        <v>45</v>
      </c>
      <c r="L104" s="8" t="s">
        <v>20</v>
      </c>
      <c r="M104" s="8" t="s">
        <v>21</v>
      </c>
      <c r="N104" s="8"/>
      <c r="O104" s="8" t="s">
        <v>22</v>
      </c>
      <c r="P104" s="9">
        <v>-7325.79</v>
      </c>
    </row>
    <row r="105" spans="1:16" x14ac:dyDescent="0.25">
      <c r="A105" s="7" t="str">
        <f t="shared" si="1"/>
        <v>123</v>
      </c>
      <c r="B105" s="8"/>
      <c r="C105" s="8"/>
      <c r="D105" s="8"/>
      <c r="E105" s="8" t="s">
        <v>60</v>
      </c>
      <c r="F105" s="8" t="s">
        <v>47</v>
      </c>
      <c r="G105" s="8" t="s">
        <v>35</v>
      </c>
      <c r="H105" s="8" t="s">
        <v>16</v>
      </c>
      <c r="I105" s="8" t="s">
        <v>61</v>
      </c>
      <c r="J105" s="8" t="s">
        <v>18</v>
      </c>
      <c r="K105" s="8" t="s">
        <v>45</v>
      </c>
      <c r="L105" s="8" t="s">
        <v>20</v>
      </c>
      <c r="M105" s="8" t="s">
        <v>21</v>
      </c>
      <c r="N105" s="8"/>
      <c r="O105" s="8" t="s">
        <v>49</v>
      </c>
      <c r="P105" s="9">
        <v>7325.79</v>
      </c>
    </row>
    <row r="106" spans="1:16" ht="15.75" thickBot="1" x14ac:dyDescent="0.3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10">
        <f>SUM(P104:P105)</f>
        <v>0</v>
      </c>
    </row>
    <row r="107" spans="1:16" ht="15.75" thickTop="1" x14ac:dyDescent="0.25">
      <c r="A107" s="4"/>
      <c r="P107" s="3"/>
    </row>
    <row r="108" spans="1:16" x14ac:dyDescent="0.25">
      <c r="A108" s="7" t="str">
        <f t="shared" si="1"/>
        <v>123</v>
      </c>
      <c r="B108" s="8"/>
      <c r="C108" s="8"/>
      <c r="D108" s="8"/>
      <c r="E108" s="8" t="s">
        <v>62</v>
      </c>
      <c r="F108" s="8" t="s">
        <v>16</v>
      </c>
      <c r="G108" s="8" t="s">
        <v>63</v>
      </c>
      <c r="H108" s="8"/>
      <c r="I108" s="8"/>
      <c r="J108" s="8" t="s">
        <v>18</v>
      </c>
      <c r="K108" s="8" t="s">
        <v>45</v>
      </c>
      <c r="L108" s="8" t="s">
        <v>20</v>
      </c>
      <c r="M108" s="8" t="s">
        <v>21</v>
      </c>
      <c r="N108" s="8"/>
      <c r="O108" s="8" t="s">
        <v>22</v>
      </c>
      <c r="P108" s="9">
        <v>-357.07</v>
      </c>
    </row>
    <row r="109" spans="1:16" x14ac:dyDescent="0.25">
      <c r="A109" s="7" t="str">
        <f t="shared" si="1"/>
        <v>123</v>
      </c>
      <c r="B109" s="8"/>
      <c r="C109" s="8"/>
      <c r="D109" s="8"/>
      <c r="E109" s="8" t="s">
        <v>62</v>
      </c>
      <c r="F109" s="8" t="s">
        <v>47</v>
      </c>
      <c r="G109" s="8" t="s">
        <v>38</v>
      </c>
      <c r="H109" s="8" t="s">
        <v>16</v>
      </c>
      <c r="I109" s="8" t="s">
        <v>63</v>
      </c>
      <c r="J109" s="8" t="s">
        <v>18</v>
      </c>
      <c r="K109" s="8" t="s">
        <v>45</v>
      </c>
      <c r="L109" s="8" t="s">
        <v>20</v>
      </c>
      <c r="M109" s="8" t="s">
        <v>21</v>
      </c>
      <c r="N109" s="8"/>
      <c r="O109" s="8" t="s">
        <v>49</v>
      </c>
      <c r="P109" s="9">
        <v>357.07</v>
      </c>
    </row>
    <row r="110" spans="1:16" ht="15.75" thickBot="1" x14ac:dyDescent="0.3">
      <c r="A110" s="7" t="str">
        <f t="shared" si="1"/>
        <v/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10">
        <f>SUM(P108:P109)</f>
        <v>0</v>
      </c>
    </row>
    <row r="111" spans="1:16" ht="15.75" thickTop="1" x14ac:dyDescent="0.25">
      <c r="A111" s="4" t="str">
        <f t="shared" si="1"/>
        <v/>
      </c>
      <c r="P111" s="3"/>
    </row>
    <row r="112" spans="1:16" x14ac:dyDescent="0.25">
      <c r="A112" s="4" t="str">
        <f t="shared" si="1"/>
        <v>124</v>
      </c>
      <c r="B112" s="1" t="s">
        <v>438</v>
      </c>
      <c r="C112" s="1" t="s">
        <v>439</v>
      </c>
      <c r="D112" s="1" t="s">
        <v>48</v>
      </c>
      <c r="E112" s="1" t="s">
        <v>440</v>
      </c>
      <c r="F112" s="1" t="s">
        <v>226</v>
      </c>
      <c r="G112" s="1" t="s">
        <v>57</v>
      </c>
      <c r="J112" s="1" t="s">
        <v>18</v>
      </c>
      <c r="K112" s="1" t="s">
        <v>441</v>
      </c>
      <c r="L112" s="1" t="s">
        <v>20</v>
      </c>
      <c r="M112" s="1" t="s">
        <v>21</v>
      </c>
      <c r="O112" s="1" t="s">
        <v>228</v>
      </c>
      <c r="P112" s="3">
        <v>3467.86</v>
      </c>
    </row>
    <row r="113" spans="1:17" ht="15.75" thickBot="1" x14ac:dyDescent="0.3">
      <c r="A113" s="4" t="str">
        <f t="shared" si="1"/>
        <v/>
      </c>
      <c r="P113" s="6">
        <f>SUM(P112)</f>
        <v>3467.86</v>
      </c>
    </row>
    <row r="114" spans="1:17" ht="15.75" thickTop="1" x14ac:dyDescent="0.25">
      <c r="A114" s="4" t="str">
        <f t="shared" si="1"/>
        <v/>
      </c>
      <c r="P114" s="3"/>
    </row>
    <row r="115" spans="1:17" x14ac:dyDescent="0.25">
      <c r="A115" s="4" t="str">
        <f t="shared" si="1"/>
        <v>137</v>
      </c>
      <c r="E115" s="1" t="s">
        <v>64</v>
      </c>
      <c r="F115" s="1" t="s">
        <v>16</v>
      </c>
      <c r="G115" s="1" t="s">
        <v>65</v>
      </c>
      <c r="J115" s="1" t="s">
        <v>18</v>
      </c>
      <c r="K115" s="1" t="s">
        <v>66</v>
      </c>
      <c r="L115" s="1" t="s">
        <v>20</v>
      </c>
      <c r="M115" s="1" t="s">
        <v>21</v>
      </c>
      <c r="O115" s="1" t="s">
        <v>22</v>
      </c>
      <c r="P115" s="3">
        <v>-8484.81</v>
      </c>
    </row>
    <row r="116" spans="1:17" x14ac:dyDescent="0.25">
      <c r="A116" s="4" t="str">
        <f t="shared" si="1"/>
        <v>137</v>
      </c>
      <c r="B116" s="1" t="s">
        <v>471</v>
      </c>
      <c r="C116" s="1" t="s">
        <v>472</v>
      </c>
      <c r="D116" s="1" t="s">
        <v>48</v>
      </c>
      <c r="E116" s="1" t="s">
        <v>64</v>
      </c>
      <c r="F116" s="1" t="s">
        <v>473</v>
      </c>
      <c r="G116" s="1" t="s">
        <v>25</v>
      </c>
      <c r="J116" s="1" t="s">
        <v>18</v>
      </c>
      <c r="K116" s="1" t="s">
        <v>66</v>
      </c>
      <c r="L116" s="1" t="s">
        <v>20</v>
      </c>
      <c r="M116" s="1" t="s">
        <v>21</v>
      </c>
      <c r="O116" s="1" t="s">
        <v>474</v>
      </c>
      <c r="P116" s="3">
        <v>-4.88</v>
      </c>
    </row>
    <row r="117" spans="1:17" x14ac:dyDescent="0.25">
      <c r="A117" s="4" t="str">
        <f t="shared" si="1"/>
        <v>137</v>
      </c>
      <c r="B117" s="1" t="s">
        <v>471</v>
      </c>
      <c r="C117" s="1" t="s">
        <v>472</v>
      </c>
      <c r="D117" s="1" t="s">
        <v>48</v>
      </c>
      <c r="E117" s="1" t="s">
        <v>64</v>
      </c>
      <c r="F117" s="1" t="s">
        <v>475</v>
      </c>
      <c r="G117" s="1" t="s">
        <v>17</v>
      </c>
      <c r="J117" s="1" t="s">
        <v>18</v>
      </c>
      <c r="K117" s="1" t="s">
        <v>66</v>
      </c>
      <c r="L117" s="1" t="s">
        <v>20</v>
      </c>
      <c r="M117" s="1" t="s">
        <v>21</v>
      </c>
      <c r="O117" s="1" t="s">
        <v>476</v>
      </c>
      <c r="P117" s="15">
        <v>4000000</v>
      </c>
      <c r="Q117" s="1" t="s">
        <v>544</v>
      </c>
    </row>
    <row r="118" spans="1:17" x14ac:dyDescent="0.25">
      <c r="A118" s="4" t="str">
        <f t="shared" si="1"/>
        <v>137</v>
      </c>
      <c r="B118" s="1" t="s">
        <v>471</v>
      </c>
      <c r="C118" s="1" t="s">
        <v>472</v>
      </c>
      <c r="D118" s="1" t="s">
        <v>48</v>
      </c>
      <c r="E118" s="1" t="s">
        <v>64</v>
      </c>
      <c r="F118" s="1" t="s">
        <v>475</v>
      </c>
      <c r="G118" s="1" t="s">
        <v>25</v>
      </c>
      <c r="J118" s="1" t="s">
        <v>18</v>
      </c>
      <c r="K118" s="1" t="s">
        <v>66</v>
      </c>
      <c r="L118" s="1" t="s">
        <v>20</v>
      </c>
      <c r="M118" s="1" t="s">
        <v>21</v>
      </c>
      <c r="O118" s="1" t="s">
        <v>477</v>
      </c>
      <c r="P118" s="3">
        <v>2000000</v>
      </c>
    </row>
    <row r="119" spans="1:17" x14ac:dyDescent="0.25">
      <c r="A119" s="4" t="str">
        <f t="shared" si="1"/>
        <v>137</v>
      </c>
      <c r="B119" s="1" t="s">
        <v>471</v>
      </c>
      <c r="C119" s="1" t="s">
        <v>472</v>
      </c>
      <c r="D119" s="1" t="s">
        <v>48</v>
      </c>
      <c r="E119" s="1" t="s">
        <v>64</v>
      </c>
      <c r="F119" s="1" t="s">
        <v>478</v>
      </c>
      <c r="G119" s="1" t="s">
        <v>17</v>
      </c>
      <c r="J119" s="1" t="s">
        <v>18</v>
      </c>
      <c r="K119" s="1" t="s">
        <v>66</v>
      </c>
      <c r="L119" s="1" t="s">
        <v>20</v>
      </c>
      <c r="M119" s="1" t="s">
        <v>21</v>
      </c>
      <c r="O119" s="1" t="s">
        <v>234</v>
      </c>
      <c r="P119" s="3">
        <v>41042.51</v>
      </c>
    </row>
    <row r="120" spans="1:17" x14ac:dyDescent="0.25">
      <c r="A120" s="4" t="str">
        <f t="shared" si="1"/>
        <v>137</v>
      </c>
      <c r="B120" s="1" t="s">
        <v>471</v>
      </c>
      <c r="C120" s="1" t="s">
        <v>472</v>
      </c>
      <c r="D120" s="1" t="s">
        <v>48</v>
      </c>
      <c r="E120" s="1" t="s">
        <v>64</v>
      </c>
      <c r="F120" s="1" t="s">
        <v>479</v>
      </c>
      <c r="G120" s="1" t="s">
        <v>17</v>
      </c>
      <c r="J120" s="1" t="s">
        <v>18</v>
      </c>
      <c r="K120" s="1" t="s">
        <v>66</v>
      </c>
      <c r="L120" s="1" t="s">
        <v>20</v>
      </c>
      <c r="M120" s="1" t="s">
        <v>21</v>
      </c>
      <c r="O120" s="1" t="s">
        <v>480</v>
      </c>
      <c r="P120" s="3">
        <v>1000000</v>
      </c>
    </row>
    <row r="121" spans="1:17" x14ac:dyDescent="0.25">
      <c r="A121" s="4" t="str">
        <f t="shared" si="1"/>
        <v>137</v>
      </c>
      <c r="B121" s="1" t="s">
        <v>471</v>
      </c>
      <c r="C121" s="1" t="s">
        <v>472</v>
      </c>
      <c r="D121" s="1" t="s">
        <v>48</v>
      </c>
      <c r="E121" s="1" t="s">
        <v>64</v>
      </c>
      <c r="F121" s="1" t="s">
        <v>481</v>
      </c>
      <c r="G121" s="1" t="s">
        <v>17</v>
      </c>
      <c r="J121" s="1" t="s">
        <v>18</v>
      </c>
      <c r="K121" s="1" t="s">
        <v>66</v>
      </c>
      <c r="L121" s="1" t="s">
        <v>20</v>
      </c>
      <c r="M121" s="1" t="s">
        <v>21</v>
      </c>
      <c r="N121" s="1" t="s">
        <v>261</v>
      </c>
      <c r="O121" s="1" t="s">
        <v>228</v>
      </c>
      <c r="P121" s="3">
        <v>840759.16</v>
      </c>
    </row>
    <row r="122" spans="1:17" x14ac:dyDescent="0.25">
      <c r="A122" s="4" t="str">
        <f t="shared" si="1"/>
        <v>137</v>
      </c>
      <c r="B122" s="1" t="s">
        <v>471</v>
      </c>
      <c r="C122" s="1" t="s">
        <v>472</v>
      </c>
      <c r="D122" s="1" t="s">
        <v>48</v>
      </c>
      <c r="E122" s="1" t="s">
        <v>64</v>
      </c>
      <c r="F122" s="1" t="s">
        <v>229</v>
      </c>
      <c r="G122" s="1" t="s">
        <v>164</v>
      </c>
      <c r="J122" s="1" t="s">
        <v>18</v>
      </c>
      <c r="K122" s="1" t="s">
        <v>66</v>
      </c>
      <c r="L122" s="1" t="s">
        <v>20</v>
      </c>
      <c r="M122" s="1" t="s">
        <v>21</v>
      </c>
      <c r="O122" s="1" t="s">
        <v>230</v>
      </c>
      <c r="P122" s="3">
        <v>2039740.59</v>
      </c>
    </row>
    <row r="123" spans="1:17" ht="15.75" thickBot="1" x14ac:dyDescent="0.3">
      <c r="A123" s="4"/>
      <c r="P123" s="6">
        <f>SUM(P115:P122)</f>
        <v>9913052.5700000003</v>
      </c>
    </row>
    <row r="124" spans="1:17" ht="15.75" thickTop="1" x14ac:dyDescent="0.25">
      <c r="A124" s="4"/>
      <c r="P124" s="3"/>
    </row>
    <row r="125" spans="1:17" x14ac:dyDescent="0.25">
      <c r="A125" s="7" t="str">
        <f t="shared" si="1"/>
        <v>137</v>
      </c>
      <c r="B125" s="8"/>
      <c r="C125" s="8"/>
      <c r="D125" s="8"/>
      <c r="E125" s="8" t="s">
        <v>67</v>
      </c>
      <c r="F125" s="8" t="s">
        <v>16</v>
      </c>
      <c r="G125" s="8" t="s">
        <v>68</v>
      </c>
      <c r="H125" s="8"/>
      <c r="I125" s="8"/>
      <c r="J125" s="8" t="s">
        <v>18</v>
      </c>
      <c r="K125" s="8" t="s">
        <v>66</v>
      </c>
      <c r="L125" s="8" t="s">
        <v>20</v>
      </c>
      <c r="M125" s="8" t="s">
        <v>21</v>
      </c>
      <c r="N125" s="8"/>
      <c r="O125" s="8" t="s">
        <v>22</v>
      </c>
      <c r="P125" s="9">
        <v>-6966.86</v>
      </c>
    </row>
    <row r="126" spans="1:17" x14ac:dyDescent="0.25">
      <c r="A126" s="7" t="str">
        <f t="shared" si="1"/>
        <v>137</v>
      </c>
      <c r="B126" s="8"/>
      <c r="C126" s="8"/>
      <c r="D126" s="8"/>
      <c r="E126" s="8" t="s">
        <v>67</v>
      </c>
      <c r="F126" s="8" t="s">
        <v>69</v>
      </c>
      <c r="G126" s="8" t="s">
        <v>17</v>
      </c>
      <c r="H126" s="8" t="s">
        <v>16</v>
      </c>
      <c r="I126" s="8" t="s">
        <v>68</v>
      </c>
      <c r="J126" s="8" t="s">
        <v>18</v>
      </c>
      <c r="K126" s="8" t="s">
        <v>66</v>
      </c>
      <c r="L126" s="8" t="s">
        <v>20</v>
      </c>
      <c r="M126" s="8" t="s">
        <v>21</v>
      </c>
      <c r="N126" s="8"/>
      <c r="O126" s="8" t="s">
        <v>70</v>
      </c>
      <c r="P126" s="9">
        <v>6966.86</v>
      </c>
    </row>
    <row r="127" spans="1:17" ht="15.75" thickBot="1" x14ac:dyDescent="0.3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10">
        <f>SUM(P125:P126)</f>
        <v>0</v>
      </c>
    </row>
    <row r="128" spans="1:17" ht="15.75" thickTop="1" x14ac:dyDescent="0.25">
      <c r="A128" s="4"/>
      <c r="P128" s="3"/>
    </row>
    <row r="129" spans="1:16" x14ac:dyDescent="0.25">
      <c r="A129" s="11" t="str">
        <f t="shared" si="1"/>
        <v>137</v>
      </c>
      <c r="B129" s="12"/>
      <c r="C129" s="12"/>
      <c r="D129" s="12"/>
      <c r="E129" s="12" t="s">
        <v>71</v>
      </c>
      <c r="F129" s="12" t="s">
        <v>69</v>
      </c>
      <c r="G129" s="12" t="s">
        <v>28</v>
      </c>
      <c r="H129" s="12" t="s">
        <v>16</v>
      </c>
      <c r="I129" s="12" t="s">
        <v>68</v>
      </c>
      <c r="J129" s="12" t="s">
        <v>18</v>
      </c>
      <c r="K129" s="12" t="s">
        <v>66</v>
      </c>
      <c r="L129" s="12" t="s">
        <v>20</v>
      </c>
      <c r="M129" s="12" t="s">
        <v>21</v>
      </c>
      <c r="N129" s="12"/>
      <c r="O129" s="12" t="s">
        <v>70</v>
      </c>
      <c r="P129" s="3">
        <v>-6966.86</v>
      </c>
    </row>
    <row r="130" spans="1:16" ht="15.75" thickBot="1" x14ac:dyDescent="0.3">
      <c r="A130" s="11" t="str">
        <f t="shared" si="1"/>
        <v/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6">
        <f>SUM(P129)</f>
        <v>-6966.86</v>
      </c>
    </row>
    <row r="131" spans="1:16" ht="15.75" thickTop="1" x14ac:dyDescent="0.25">
      <c r="A131" s="4" t="str">
        <f t="shared" si="1"/>
        <v/>
      </c>
      <c r="P131" s="3"/>
    </row>
    <row r="132" spans="1:16" x14ac:dyDescent="0.25">
      <c r="A132" s="4" t="str">
        <f t="shared" si="1"/>
        <v>141</v>
      </c>
      <c r="B132" s="1" t="s">
        <v>489</v>
      </c>
      <c r="C132" s="1" t="s">
        <v>490</v>
      </c>
      <c r="D132" s="1" t="s">
        <v>48</v>
      </c>
      <c r="E132" s="1" t="s">
        <v>491</v>
      </c>
      <c r="F132" s="1" t="s">
        <v>492</v>
      </c>
      <c r="G132" s="1" t="s">
        <v>17</v>
      </c>
      <c r="J132" s="1" t="s">
        <v>18</v>
      </c>
      <c r="K132" s="1" t="s">
        <v>74</v>
      </c>
      <c r="L132" s="1" t="s">
        <v>20</v>
      </c>
      <c r="M132" s="1" t="s">
        <v>21</v>
      </c>
      <c r="O132" s="1" t="s">
        <v>493</v>
      </c>
      <c r="P132" s="3">
        <v>14148.13</v>
      </c>
    </row>
    <row r="133" spans="1:16" x14ac:dyDescent="0.25">
      <c r="A133" s="4" t="str">
        <f t="shared" si="1"/>
        <v>141</v>
      </c>
      <c r="B133" s="1" t="s">
        <v>489</v>
      </c>
      <c r="C133" s="1" t="s">
        <v>490</v>
      </c>
      <c r="D133" s="1" t="s">
        <v>48</v>
      </c>
      <c r="E133" s="1" t="s">
        <v>491</v>
      </c>
      <c r="F133" s="1" t="s">
        <v>494</v>
      </c>
      <c r="G133" s="1" t="s">
        <v>17</v>
      </c>
      <c r="J133" s="1" t="s">
        <v>18</v>
      </c>
      <c r="K133" s="1" t="s">
        <v>74</v>
      </c>
      <c r="L133" s="1" t="s">
        <v>20</v>
      </c>
      <c r="M133" s="1" t="s">
        <v>21</v>
      </c>
      <c r="N133" s="1" t="s">
        <v>261</v>
      </c>
      <c r="O133" s="1" t="s">
        <v>495</v>
      </c>
      <c r="P133" s="3">
        <v>1803.91</v>
      </c>
    </row>
    <row r="134" spans="1:16" ht="15.75" thickBot="1" x14ac:dyDescent="0.3">
      <c r="A134" s="4"/>
      <c r="P134" s="6">
        <f>SUM(P132:P133)</f>
        <v>15952.039999999999</v>
      </c>
    </row>
    <row r="135" spans="1:16" ht="15.75" thickTop="1" x14ac:dyDescent="0.25">
      <c r="A135" s="4"/>
      <c r="P135" s="3"/>
    </row>
    <row r="136" spans="1:16" x14ac:dyDescent="0.25">
      <c r="A136" s="4" t="str">
        <f t="shared" si="1"/>
        <v>141</v>
      </c>
      <c r="E136" s="1" t="s">
        <v>72</v>
      </c>
      <c r="F136" s="1" t="s">
        <v>16</v>
      </c>
      <c r="G136" s="1" t="s">
        <v>73</v>
      </c>
      <c r="J136" s="1" t="s">
        <v>18</v>
      </c>
      <c r="K136" s="1" t="s">
        <v>74</v>
      </c>
      <c r="L136" s="1" t="s">
        <v>20</v>
      </c>
      <c r="M136" s="1" t="s">
        <v>21</v>
      </c>
      <c r="O136" s="1" t="s">
        <v>22</v>
      </c>
      <c r="P136" s="3">
        <v>-304.88</v>
      </c>
    </row>
    <row r="137" spans="1:16" x14ac:dyDescent="0.25">
      <c r="A137" s="4" t="str">
        <f t="shared" si="1"/>
        <v>141</v>
      </c>
      <c r="B137" s="1" t="s">
        <v>489</v>
      </c>
      <c r="C137" s="1" t="s">
        <v>490</v>
      </c>
      <c r="D137" s="1" t="s">
        <v>48</v>
      </c>
      <c r="E137" s="1" t="s">
        <v>72</v>
      </c>
      <c r="F137" s="1" t="s">
        <v>492</v>
      </c>
      <c r="G137" s="1" t="s">
        <v>28</v>
      </c>
      <c r="J137" s="1" t="s">
        <v>18</v>
      </c>
      <c r="K137" s="1" t="s">
        <v>74</v>
      </c>
      <c r="L137" s="1" t="s">
        <v>20</v>
      </c>
      <c r="M137" s="1" t="s">
        <v>21</v>
      </c>
      <c r="O137" s="1" t="s">
        <v>493</v>
      </c>
      <c r="P137" s="3">
        <v>1137.78</v>
      </c>
    </row>
    <row r="138" spans="1:16" x14ac:dyDescent="0.25">
      <c r="A138" s="4" t="str">
        <f t="shared" si="1"/>
        <v>141</v>
      </c>
      <c r="B138" s="1" t="s">
        <v>489</v>
      </c>
      <c r="C138" s="1" t="s">
        <v>490</v>
      </c>
      <c r="D138" s="1" t="s">
        <v>48</v>
      </c>
      <c r="E138" s="1" t="s">
        <v>72</v>
      </c>
      <c r="F138" s="1" t="s">
        <v>494</v>
      </c>
      <c r="G138" s="1" t="s">
        <v>28</v>
      </c>
      <c r="J138" s="1" t="s">
        <v>18</v>
      </c>
      <c r="K138" s="1" t="s">
        <v>74</v>
      </c>
      <c r="L138" s="1" t="s">
        <v>20</v>
      </c>
      <c r="M138" s="1" t="s">
        <v>21</v>
      </c>
      <c r="N138" s="1" t="s">
        <v>261</v>
      </c>
      <c r="O138" s="1" t="s">
        <v>495</v>
      </c>
      <c r="P138" s="5">
        <v>302.27</v>
      </c>
    </row>
    <row r="139" spans="1:16" ht="15.75" thickBot="1" x14ac:dyDescent="0.3">
      <c r="A139" s="4" t="str">
        <f t="shared" si="1"/>
        <v/>
      </c>
      <c r="P139" s="6">
        <f>SUM(P136:P138)</f>
        <v>1135.17</v>
      </c>
    </row>
    <row r="140" spans="1:16" ht="15.75" thickTop="1" x14ac:dyDescent="0.25">
      <c r="A140" s="4" t="str">
        <f t="shared" si="1"/>
        <v/>
      </c>
      <c r="P140" s="5"/>
    </row>
    <row r="141" spans="1:16" x14ac:dyDescent="0.25">
      <c r="A141" s="4" t="str">
        <f t="shared" si="1"/>
        <v>150</v>
      </c>
      <c r="E141" s="1" t="s">
        <v>75</v>
      </c>
      <c r="F141" s="1" t="s">
        <v>16</v>
      </c>
      <c r="G141" s="1" t="s">
        <v>76</v>
      </c>
      <c r="J141" s="1" t="s">
        <v>18</v>
      </c>
      <c r="K141" s="1" t="s">
        <v>77</v>
      </c>
      <c r="L141" s="1" t="s">
        <v>20</v>
      </c>
      <c r="M141" s="1" t="s">
        <v>21</v>
      </c>
      <c r="O141" s="1" t="s">
        <v>22</v>
      </c>
      <c r="P141" s="3">
        <v>-50152.43</v>
      </c>
    </row>
    <row r="142" spans="1:16" x14ac:dyDescent="0.25">
      <c r="A142" s="4" t="str">
        <f t="shared" si="1"/>
        <v>150</v>
      </c>
      <c r="B142" s="1" t="s">
        <v>372</v>
      </c>
      <c r="C142" s="1" t="s">
        <v>373</v>
      </c>
      <c r="D142" s="1" t="s">
        <v>48</v>
      </c>
      <c r="E142" s="1" t="s">
        <v>75</v>
      </c>
      <c r="F142" s="1" t="s">
        <v>374</v>
      </c>
      <c r="G142" s="1" t="s">
        <v>17</v>
      </c>
      <c r="J142" s="1" t="s">
        <v>18</v>
      </c>
      <c r="K142" s="1" t="s">
        <v>77</v>
      </c>
      <c r="L142" s="1" t="s">
        <v>20</v>
      </c>
      <c r="M142" s="1" t="s">
        <v>21</v>
      </c>
      <c r="N142" s="1" t="s">
        <v>375</v>
      </c>
      <c r="O142" s="1" t="s">
        <v>234</v>
      </c>
      <c r="P142" s="3">
        <v>50659.86</v>
      </c>
    </row>
    <row r="143" spans="1:16" x14ac:dyDescent="0.25">
      <c r="A143" s="4" t="str">
        <f t="shared" si="1"/>
        <v>150</v>
      </c>
      <c r="B143" s="1" t="s">
        <v>372</v>
      </c>
      <c r="C143" s="1" t="s">
        <v>373</v>
      </c>
      <c r="D143" s="1" t="s">
        <v>48</v>
      </c>
      <c r="E143" s="1" t="s">
        <v>75</v>
      </c>
      <c r="F143" s="1" t="s">
        <v>229</v>
      </c>
      <c r="G143" s="1" t="s">
        <v>376</v>
      </c>
      <c r="J143" s="1" t="s">
        <v>18</v>
      </c>
      <c r="K143" s="1" t="s">
        <v>77</v>
      </c>
      <c r="L143" s="1" t="s">
        <v>20</v>
      </c>
      <c r="M143" s="1" t="s">
        <v>21</v>
      </c>
      <c r="O143" s="1" t="s">
        <v>230</v>
      </c>
      <c r="P143" s="3">
        <v>1396.54</v>
      </c>
    </row>
    <row r="144" spans="1:16" ht="15.75" thickBot="1" x14ac:dyDescent="0.3">
      <c r="A144" s="4" t="str">
        <f t="shared" si="1"/>
        <v/>
      </c>
      <c r="P144" s="6">
        <f>SUM(P141:P143)</f>
        <v>1903.9700000000003</v>
      </c>
    </row>
    <row r="145" spans="1:16" ht="15.75" thickTop="1" x14ac:dyDescent="0.25">
      <c r="A145" s="4" t="str">
        <f t="shared" si="1"/>
        <v/>
      </c>
      <c r="P145" s="3"/>
    </row>
    <row r="146" spans="1:16" x14ac:dyDescent="0.25">
      <c r="A146" s="7" t="str">
        <f t="shared" si="1"/>
        <v>165</v>
      </c>
      <c r="B146" s="8" t="s">
        <v>506</v>
      </c>
      <c r="C146" s="8" t="s">
        <v>507</v>
      </c>
      <c r="D146" s="8" t="s">
        <v>48</v>
      </c>
      <c r="E146" s="8" t="s">
        <v>508</v>
      </c>
      <c r="F146" s="8" t="s">
        <v>509</v>
      </c>
      <c r="G146" s="8" t="s">
        <v>17</v>
      </c>
      <c r="H146" s="8"/>
      <c r="I146" s="8"/>
      <c r="J146" s="8" t="s">
        <v>18</v>
      </c>
      <c r="K146" s="8" t="s">
        <v>80</v>
      </c>
      <c r="L146" s="8" t="s">
        <v>20</v>
      </c>
      <c r="M146" s="8" t="s">
        <v>21</v>
      </c>
      <c r="N146" s="8"/>
      <c r="O146" s="8" t="s">
        <v>510</v>
      </c>
      <c r="P146" s="9">
        <v>1643396</v>
      </c>
    </row>
    <row r="147" spans="1:16" x14ac:dyDescent="0.25">
      <c r="A147" s="7" t="str">
        <f t="shared" si="1"/>
        <v>165</v>
      </c>
      <c r="B147" s="8" t="s">
        <v>506</v>
      </c>
      <c r="C147" s="8" t="s">
        <v>507</v>
      </c>
      <c r="D147" s="8" t="s">
        <v>48</v>
      </c>
      <c r="E147" s="8" t="s">
        <v>508</v>
      </c>
      <c r="F147" s="8" t="s">
        <v>511</v>
      </c>
      <c r="G147" s="8" t="s">
        <v>17</v>
      </c>
      <c r="H147" s="8" t="s">
        <v>509</v>
      </c>
      <c r="I147" s="8" t="s">
        <v>17</v>
      </c>
      <c r="J147" s="8" t="s">
        <v>18</v>
      </c>
      <c r="K147" s="8" t="s">
        <v>80</v>
      </c>
      <c r="L147" s="8" t="s">
        <v>20</v>
      </c>
      <c r="M147" s="8" t="s">
        <v>21</v>
      </c>
      <c r="N147" s="8"/>
      <c r="O147" s="8" t="s">
        <v>512</v>
      </c>
      <c r="P147" s="9">
        <v>-1643396</v>
      </c>
    </row>
    <row r="148" spans="1:16" x14ac:dyDescent="0.25">
      <c r="A148" s="7" t="str">
        <f t="shared" si="1"/>
        <v>165</v>
      </c>
      <c r="B148" s="8" t="s">
        <v>506</v>
      </c>
      <c r="C148" s="8" t="s">
        <v>507</v>
      </c>
      <c r="D148" s="8" t="s">
        <v>48</v>
      </c>
      <c r="E148" s="8" t="s">
        <v>508</v>
      </c>
      <c r="F148" s="8" t="s">
        <v>513</v>
      </c>
      <c r="G148" s="8" t="s">
        <v>17</v>
      </c>
      <c r="H148" s="8" t="s">
        <v>514</v>
      </c>
      <c r="I148" s="8" t="s">
        <v>25</v>
      </c>
      <c r="J148" s="8" t="s">
        <v>18</v>
      </c>
      <c r="K148" s="8" t="s">
        <v>80</v>
      </c>
      <c r="L148" s="8" t="s">
        <v>20</v>
      </c>
      <c r="M148" s="8" t="s">
        <v>21</v>
      </c>
      <c r="N148" s="8" t="s">
        <v>515</v>
      </c>
      <c r="O148" s="8" t="s">
        <v>516</v>
      </c>
      <c r="P148" s="9">
        <v>415411.96</v>
      </c>
    </row>
    <row r="149" spans="1:16" x14ac:dyDescent="0.25">
      <c r="A149" s="7" t="str">
        <f t="shared" si="1"/>
        <v>165</v>
      </c>
      <c r="B149" s="8" t="s">
        <v>506</v>
      </c>
      <c r="C149" s="8" t="s">
        <v>507</v>
      </c>
      <c r="D149" s="8" t="s">
        <v>48</v>
      </c>
      <c r="E149" s="8" t="s">
        <v>508</v>
      </c>
      <c r="F149" s="8" t="s">
        <v>514</v>
      </c>
      <c r="G149" s="8" t="s">
        <v>25</v>
      </c>
      <c r="H149" s="8" t="s">
        <v>509</v>
      </c>
      <c r="I149" s="8" t="s">
        <v>17</v>
      </c>
      <c r="J149" s="8" t="s">
        <v>18</v>
      </c>
      <c r="K149" s="8" t="s">
        <v>80</v>
      </c>
      <c r="L149" s="8" t="s">
        <v>20</v>
      </c>
      <c r="M149" s="8" t="s">
        <v>21</v>
      </c>
      <c r="N149" s="8" t="s">
        <v>515</v>
      </c>
      <c r="O149" s="8" t="s">
        <v>517</v>
      </c>
      <c r="P149" s="9">
        <v>-415411.96</v>
      </c>
    </row>
    <row r="150" spans="1:16" ht="15.75" thickBot="1" x14ac:dyDescent="0.3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10">
        <f>SUM(P146:P149)</f>
        <v>0</v>
      </c>
    </row>
    <row r="151" spans="1:16" ht="15.75" thickTop="1" x14ac:dyDescent="0.25">
      <c r="A151" s="4"/>
      <c r="P151" s="3"/>
    </row>
    <row r="152" spans="1:16" x14ac:dyDescent="0.25">
      <c r="A152" s="4" t="str">
        <f t="shared" si="1"/>
        <v>165</v>
      </c>
      <c r="E152" s="1" t="s">
        <v>78</v>
      </c>
      <c r="F152" s="1" t="s">
        <v>16</v>
      </c>
      <c r="G152" s="1" t="s">
        <v>79</v>
      </c>
      <c r="J152" s="1" t="s">
        <v>18</v>
      </c>
      <c r="K152" s="1" t="s">
        <v>80</v>
      </c>
      <c r="L152" s="1" t="s">
        <v>20</v>
      </c>
      <c r="M152" s="1" t="s">
        <v>21</v>
      </c>
      <c r="O152" s="1" t="s">
        <v>22</v>
      </c>
      <c r="P152" s="3">
        <v>-107041.42</v>
      </c>
    </row>
    <row r="153" spans="1:16" x14ac:dyDescent="0.25">
      <c r="A153" s="4" t="str">
        <f t="shared" si="1"/>
        <v>165</v>
      </c>
      <c r="B153" s="1" t="s">
        <v>506</v>
      </c>
      <c r="C153" s="1" t="s">
        <v>507</v>
      </c>
      <c r="D153" s="1" t="s">
        <v>48</v>
      </c>
      <c r="E153" s="1" t="s">
        <v>78</v>
      </c>
      <c r="F153" s="1" t="s">
        <v>518</v>
      </c>
      <c r="G153" s="1" t="s">
        <v>17</v>
      </c>
      <c r="J153" s="1" t="s">
        <v>18</v>
      </c>
      <c r="K153" s="1" t="s">
        <v>80</v>
      </c>
      <c r="L153" s="1" t="s">
        <v>20</v>
      </c>
      <c r="M153" s="1" t="s">
        <v>21</v>
      </c>
      <c r="O153" s="1" t="s">
        <v>234</v>
      </c>
      <c r="P153" s="3">
        <v>90850.34</v>
      </c>
    </row>
    <row r="154" spans="1:16" x14ac:dyDescent="0.25">
      <c r="A154" s="4" t="str">
        <f t="shared" si="1"/>
        <v>165</v>
      </c>
      <c r="B154" s="1" t="s">
        <v>506</v>
      </c>
      <c r="C154" s="1" t="s">
        <v>507</v>
      </c>
      <c r="D154" s="1" t="s">
        <v>48</v>
      </c>
      <c r="E154" s="1" t="s">
        <v>78</v>
      </c>
      <c r="F154" s="1" t="s">
        <v>519</v>
      </c>
      <c r="G154" s="1" t="s">
        <v>17</v>
      </c>
      <c r="J154" s="1" t="s">
        <v>18</v>
      </c>
      <c r="K154" s="1" t="s">
        <v>80</v>
      </c>
      <c r="L154" s="1" t="s">
        <v>20</v>
      </c>
      <c r="M154" s="1" t="s">
        <v>21</v>
      </c>
      <c r="N154" s="1" t="s">
        <v>261</v>
      </c>
      <c r="O154" s="1" t="s">
        <v>505</v>
      </c>
      <c r="P154" s="3">
        <v>21266.78</v>
      </c>
    </row>
    <row r="155" spans="1:16" ht="15.75" thickBot="1" x14ac:dyDescent="0.3">
      <c r="A155" s="4"/>
      <c r="P155" s="6">
        <f>SUM(P152:P154)</f>
        <v>5075.6999999999971</v>
      </c>
    </row>
    <row r="156" spans="1:16" ht="15.75" thickTop="1" x14ac:dyDescent="0.25">
      <c r="A156" s="4"/>
      <c r="P156" s="3"/>
    </row>
    <row r="157" spans="1:16" x14ac:dyDescent="0.25">
      <c r="A157" s="4" t="str">
        <f t="shared" si="1"/>
        <v>165</v>
      </c>
      <c r="E157" s="1" t="s">
        <v>81</v>
      </c>
      <c r="F157" s="1" t="s">
        <v>16</v>
      </c>
      <c r="G157" s="1" t="s">
        <v>82</v>
      </c>
      <c r="J157" s="1" t="s">
        <v>18</v>
      </c>
      <c r="K157" s="1" t="s">
        <v>80</v>
      </c>
      <c r="L157" s="1" t="s">
        <v>20</v>
      </c>
      <c r="M157" s="1" t="s">
        <v>21</v>
      </c>
      <c r="O157" s="1" t="s">
        <v>22</v>
      </c>
      <c r="P157" s="3">
        <v>-78036.66</v>
      </c>
    </row>
    <row r="158" spans="1:16" x14ac:dyDescent="0.25">
      <c r="A158" s="4" t="str">
        <f t="shared" si="1"/>
        <v>165</v>
      </c>
      <c r="B158" s="1" t="s">
        <v>506</v>
      </c>
      <c r="C158" s="1" t="s">
        <v>507</v>
      </c>
      <c r="D158" s="1" t="s">
        <v>48</v>
      </c>
      <c r="E158" s="1" t="s">
        <v>81</v>
      </c>
      <c r="F158" s="1" t="s">
        <v>518</v>
      </c>
      <c r="G158" s="1" t="s">
        <v>28</v>
      </c>
      <c r="J158" s="1" t="s">
        <v>18</v>
      </c>
      <c r="K158" s="1" t="s">
        <v>80</v>
      </c>
      <c r="L158" s="1" t="s">
        <v>20</v>
      </c>
      <c r="M158" s="1" t="s">
        <v>21</v>
      </c>
      <c r="O158" s="1" t="s">
        <v>234</v>
      </c>
      <c r="P158" s="3">
        <v>72768.850000000006</v>
      </c>
    </row>
    <row r="159" spans="1:16" x14ac:dyDescent="0.25">
      <c r="A159" s="4" t="str">
        <f t="shared" si="1"/>
        <v>165</v>
      </c>
      <c r="B159" s="1" t="s">
        <v>506</v>
      </c>
      <c r="C159" s="1" t="s">
        <v>507</v>
      </c>
      <c r="D159" s="1" t="s">
        <v>48</v>
      </c>
      <c r="E159" s="1" t="s">
        <v>81</v>
      </c>
      <c r="F159" s="1" t="s">
        <v>519</v>
      </c>
      <c r="G159" s="1" t="s">
        <v>28</v>
      </c>
      <c r="J159" s="1" t="s">
        <v>18</v>
      </c>
      <c r="K159" s="1" t="s">
        <v>80</v>
      </c>
      <c r="L159" s="1" t="s">
        <v>20</v>
      </c>
      <c r="M159" s="1" t="s">
        <v>21</v>
      </c>
      <c r="N159" s="1" t="s">
        <v>261</v>
      </c>
      <c r="O159" s="1" t="s">
        <v>505</v>
      </c>
      <c r="P159" s="3">
        <v>27646.93</v>
      </c>
    </row>
    <row r="160" spans="1:16" ht="15.75" thickBot="1" x14ac:dyDescent="0.3">
      <c r="A160" s="4"/>
      <c r="P160" s="6">
        <f>SUM(P157:P159)</f>
        <v>22379.120000000003</v>
      </c>
    </row>
    <row r="161" spans="1:16" ht="15.75" thickTop="1" x14ac:dyDescent="0.25">
      <c r="A161" s="4"/>
      <c r="P161" s="3"/>
    </row>
    <row r="162" spans="1:16" x14ac:dyDescent="0.25">
      <c r="A162" s="4" t="str">
        <f t="shared" si="1"/>
        <v>165</v>
      </c>
      <c r="E162" s="1" t="s">
        <v>83</v>
      </c>
      <c r="F162" s="1" t="s">
        <v>16</v>
      </c>
      <c r="G162" s="1" t="s">
        <v>84</v>
      </c>
      <c r="J162" s="1" t="s">
        <v>18</v>
      </c>
      <c r="K162" s="1" t="s">
        <v>80</v>
      </c>
      <c r="L162" s="1" t="s">
        <v>20</v>
      </c>
      <c r="M162" s="1" t="s">
        <v>21</v>
      </c>
      <c r="O162" s="1" t="s">
        <v>22</v>
      </c>
      <c r="P162" s="3">
        <v>-30821.41</v>
      </c>
    </row>
    <row r="163" spans="1:16" x14ac:dyDescent="0.25">
      <c r="A163" s="4" t="str">
        <f t="shared" si="1"/>
        <v>165</v>
      </c>
      <c r="B163" s="1" t="s">
        <v>506</v>
      </c>
      <c r="C163" s="1" t="s">
        <v>507</v>
      </c>
      <c r="D163" s="1" t="s">
        <v>48</v>
      </c>
      <c r="E163" s="1" t="s">
        <v>83</v>
      </c>
      <c r="F163" s="1" t="s">
        <v>518</v>
      </c>
      <c r="G163" s="1" t="s">
        <v>30</v>
      </c>
      <c r="J163" s="1" t="s">
        <v>18</v>
      </c>
      <c r="K163" s="1" t="s">
        <v>80</v>
      </c>
      <c r="L163" s="1" t="s">
        <v>20</v>
      </c>
      <c r="M163" s="1" t="s">
        <v>21</v>
      </c>
      <c r="O163" s="1" t="s">
        <v>234</v>
      </c>
      <c r="P163" s="3">
        <v>34033.32</v>
      </c>
    </row>
    <row r="164" spans="1:16" x14ac:dyDescent="0.25">
      <c r="A164" s="4" t="str">
        <f t="shared" si="1"/>
        <v>165</v>
      </c>
      <c r="B164" s="1" t="s">
        <v>506</v>
      </c>
      <c r="C164" s="1" t="s">
        <v>507</v>
      </c>
      <c r="D164" s="1" t="s">
        <v>48</v>
      </c>
      <c r="E164" s="1" t="s">
        <v>83</v>
      </c>
      <c r="F164" s="1" t="s">
        <v>519</v>
      </c>
      <c r="G164" s="1" t="s">
        <v>30</v>
      </c>
      <c r="J164" s="1" t="s">
        <v>18</v>
      </c>
      <c r="K164" s="1" t="s">
        <v>80</v>
      </c>
      <c r="L164" s="1" t="s">
        <v>20</v>
      </c>
      <c r="M164" s="1" t="s">
        <v>21</v>
      </c>
      <c r="N164" s="1" t="s">
        <v>261</v>
      </c>
      <c r="O164" s="1" t="s">
        <v>505</v>
      </c>
      <c r="P164" s="3">
        <v>22961.11</v>
      </c>
    </row>
    <row r="165" spans="1:16" ht="15.75" thickBot="1" x14ac:dyDescent="0.3">
      <c r="A165" s="4"/>
      <c r="P165" s="6">
        <f>SUM(P162:P164)</f>
        <v>26173.02</v>
      </c>
    </row>
    <row r="166" spans="1:16" ht="15.75" thickTop="1" x14ac:dyDescent="0.25">
      <c r="A166" s="4"/>
      <c r="P166" s="3"/>
    </row>
    <row r="167" spans="1:16" x14ac:dyDescent="0.25">
      <c r="A167" s="4" t="str">
        <f t="shared" si="1"/>
        <v>165</v>
      </c>
      <c r="B167" s="1" t="s">
        <v>506</v>
      </c>
      <c r="C167" s="1" t="s">
        <v>507</v>
      </c>
      <c r="D167" s="1" t="s">
        <v>48</v>
      </c>
      <c r="E167" s="1" t="s">
        <v>520</v>
      </c>
      <c r="F167" s="1" t="s">
        <v>511</v>
      </c>
      <c r="G167" s="1" t="s">
        <v>28</v>
      </c>
      <c r="H167" s="1" t="s">
        <v>509</v>
      </c>
      <c r="I167" s="1" t="s">
        <v>17</v>
      </c>
      <c r="J167" s="1" t="s">
        <v>18</v>
      </c>
      <c r="K167" s="1" t="s">
        <v>80</v>
      </c>
      <c r="L167" s="1" t="s">
        <v>20</v>
      </c>
      <c r="M167" s="1" t="s">
        <v>21</v>
      </c>
      <c r="O167" s="1" t="s">
        <v>512</v>
      </c>
      <c r="P167" s="3">
        <v>1643396</v>
      </c>
    </row>
    <row r="168" spans="1:16" x14ac:dyDescent="0.25">
      <c r="A168" s="4" t="str">
        <f t="shared" si="1"/>
        <v>165</v>
      </c>
      <c r="B168" s="1" t="s">
        <v>506</v>
      </c>
      <c r="C168" s="1" t="s">
        <v>507</v>
      </c>
      <c r="D168" s="1" t="s">
        <v>48</v>
      </c>
      <c r="E168" s="1" t="s">
        <v>520</v>
      </c>
      <c r="F168" s="1" t="s">
        <v>513</v>
      </c>
      <c r="G168" s="1" t="s">
        <v>28</v>
      </c>
      <c r="H168" s="1" t="s">
        <v>514</v>
      </c>
      <c r="I168" s="1" t="s">
        <v>25</v>
      </c>
      <c r="J168" s="1" t="s">
        <v>18</v>
      </c>
      <c r="K168" s="1" t="s">
        <v>80</v>
      </c>
      <c r="L168" s="1" t="s">
        <v>20</v>
      </c>
      <c r="M168" s="1" t="s">
        <v>21</v>
      </c>
      <c r="N168" s="1" t="s">
        <v>515</v>
      </c>
      <c r="O168" s="1" t="s">
        <v>516</v>
      </c>
      <c r="P168" s="3">
        <v>-415411.96</v>
      </c>
    </row>
    <row r="169" spans="1:16" ht="15.75" thickBot="1" x14ac:dyDescent="0.3">
      <c r="A169" s="4"/>
      <c r="P169" s="6">
        <f>SUM(P167:P168)</f>
        <v>1227984.04</v>
      </c>
    </row>
    <row r="170" spans="1:16" ht="15.75" thickTop="1" x14ac:dyDescent="0.25">
      <c r="A170" s="4"/>
      <c r="P170" s="3"/>
    </row>
    <row r="171" spans="1:16" x14ac:dyDescent="0.25">
      <c r="A171" s="4" t="str">
        <f t="shared" ref="A171:A256" si="2">LEFT(E171,3)</f>
        <v>165</v>
      </c>
      <c r="E171" s="1" t="s">
        <v>85</v>
      </c>
      <c r="F171" s="1" t="s">
        <v>16</v>
      </c>
      <c r="G171" s="1" t="s">
        <v>86</v>
      </c>
      <c r="J171" s="1" t="s">
        <v>18</v>
      </c>
      <c r="K171" s="1" t="s">
        <v>80</v>
      </c>
      <c r="L171" s="1" t="s">
        <v>20</v>
      </c>
      <c r="M171" s="1" t="s">
        <v>21</v>
      </c>
      <c r="O171" s="1" t="s">
        <v>22</v>
      </c>
      <c r="P171" s="3">
        <v>-127853.57</v>
      </c>
    </row>
    <row r="172" spans="1:16" x14ac:dyDescent="0.25">
      <c r="A172" s="4" t="str">
        <f t="shared" si="2"/>
        <v>165</v>
      </c>
      <c r="B172" s="1" t="s">
        <v>506</v>
      </c>
      <c r="C172" s="1" t="s">
        <v>507</v>
      </c>
      <c r="D172" s="1" t="s">
        <v>48</v>
      </c>
      <c r="E172" s="1" t="s">
        <v>85</v>
      </c>
      <c r="F172" s="1" t="s">
        <v>518</v>
      </c>
      <c r="G172" s="1" t="s">
        <v>25</v>
      </c>
      <c r="J172" s="1" t="s">
        <v>18</v>
      </c>
      <c r="K172" s="1" t="s">
        <v>80</v>
      </c>
      <c r="L172" s="1" t="s">
        <v>20</v>
      </c>
      <c r="M172" s="1" t="s">
        <v>21</v>
      </c>
      <c r="O172" s="1" t="s">
        <v>234</v>
      </c>
      <c r="P172" s="3">
        <v>186379.4</v>
      </c>
    </row>
    <row r="173" spans="1:16" x14ac:dyDescent="0.25">
      <c r="A173" s="4" t="str">
        <f t="shared" si="2"/>
        <v>165</v>
      </c>
      <c r="B173" s="1" t="s">
        <v>506</v>
      </c>
      <c r="C173" s="1" t="s">
        <v>507</v>
      </c>
      <c r="D173" s="1" t="s">
        <v>48</v>
      </c>
      <c r="E173" s="1" t="s">
        <v>85</v>
      </c>
      <c r="F173" s="1" t="s">
        <v>519</v>
      </c>
      <c r="G173" s="1" t="s">
        <v>25</v>
      </c>
      <c r="J173" s="1" t="s">
        <v>18</v>
      </c>
      <c r="K173" s="1" t="s">
        <v>80</v>
      </c>
      <c r="L173" s="1" t="s">
        <v>20</v>
      </c>
      <c r="M173" s="1" t="s">
        <v>21</v>
      </c>
      <c r="N173" s="1" t="s">
        <v>261</v>
      </c>
      <c r="O173" s="1" t="s">
        <v>505</v>
      </c>
      <c r="P173" s="3">
        <v>44182.23</v>
      </c>
    </row>
    <row r="174" spans="1:16" ht="15.75" thickBot="1" x14ac:dyDescent="0.3">
      <c r="A174" s="4" t="str">
        <f t="shared" si="2"/>
        <v/>
      </c>
      <c r="P174" s="6">
        <f>SUM(P171:P173)</f>
        <v>102708.06</v>
      </c>
    </row>
    <row r="175" spans="1:16" ht="15.75" thickTop="1" x14ac:dyDescent="0.25">
      <c r="A175" s="4" t="str">
        <f t="shared" si="2"/>
        <v/>
      </c>
      <c r="P175" s="3"/>
    </row>
    <row r="176" spans="1:16" x14ac:dyDescent="0.25">
      <c r="A176" s="4" t="str">
        <f t="shared" si="2"/>
        <v>198</v>
      </c>
      <c r="E176" s="1" t="s">
        <v>87</v>
      </c>
      <c r="F176" s="1" t="s">
        <v>16</v>
      </c>
      <c r="G176" s="1" t="s">
        <v>88</v>
      </c>
      <c r="J176" s="1" t="s">
        <v>18</v>
      </c>
      <c r="K176" s="1" t="s">
        <v>89</v>
      </c>
      <c r="L176" s="1" t="s">
        <v>20</v>
      </c>
      <c r="M176" s="1" t="s">
        <v>21</v>
      </c>
      <c r="O176" s="1" t="s">
        <v>22</v>
      </c>
      <c r="P176" s="3">
        <v>-218555.93</v>
      </c>
    </row>
    <row r="177" spans="1:16" x14ac:dyDescent="0.25">
      <c r="A177" s="4" t="str">
        <f t="shared" si="2"/>
        <v>198</v>
      </c>
      <c r="B177" s="1" t="s">
        <v>501</v>
      </c>
      <c r="C177" s="1" t="s">
        <v>502</v>
      </c>
      <c r="D177" s="1" t="s">
        <v>48</v>
      </c>
      <c r="E177" s="1" t="s">
        <v>87</v>
      </c>
      <c r="F177" s="1" t="s">
        <v>503</v>
      </c>
      <c r="G177" s="1" t="s">
        <v>17</v>
      </c>
      <c r="J177" s="1" t="s">
        <v>18</v>
      </c>
      <c r="K177" s="1" t="s">
        <v>89</v>
      </c>
      <c r="L177" s="1" t="s">
        <v>20</v>
      </c>
      <c r="M177" s="1" t="s">
        <v>21</v>
      </c>
      <c r="O177" s="1" t="s">
        <v>234</v>
      </c>
      <c r="P177" s="3">
        <v>2244084.69</v>
      </c>
    </row>
    <row r="178" spans="1:16" x14ac:dyDescent="0.25">
      <c r="A178" s="4" t="str">
        <f t="shared" si="2"/>
        <v>198</v>
      </c>
      <c r="B178" s="1" t="s">
        <v>501</v>
      </c>
      <c r="C178" s="1" t="s">
        <v>502</v>
      </c>
      <c r="D178" s="1" t="s">
        <v>48</v>
      </c>
      <c r="E178" s="1" t="s">
        <v>87</v>
      </c>
      <c r="F178" s="1" t="s">
        <v>504</v>
      </c>
      <c r="G178" s="1" t="s">
        <v>28</v>
      </c>
      <c r="J178" s="1" t="s">
        <v>18</v>
      </c>
      <c r="K178" s="1" t="s">
        <v>89</v>
      </c>
      <c r="L178" s="1" t="s">
        <v>20</v>
      </c>
      <c r="M178" s="1" t="s">
        <v>21</v>
      </c>
      <c r="N178" s="1" t="s">
        <v>261</v>
      </c>
      <c r="O178" s="1" t="s">
        <v>505</v>
      </c>
      <c r="P178" s="3">
        <v>70433.72</v>
      </c>
    </row>
    <row r="179" spans="1:16" x14ac:dyDescent="0.25">
      <c r="A179" s="4" t="str">
        <f t="shared" si="2"/>
        <v>198</v>
      </c>
      <c r="B179" s="1" t="s">
        <v>501</v>
      </c>
      <c r="C179" s="1" t="s">
        <v>502</v>
      </c>
      <c r="D179" s="1" t="s">
        <v>48</v>
      </c>
      <c r="E179" s="1" t="s">
        <v>87</v>
      </c>
      <c r="F179" s="1" t="s">
        <v>229</v>
      </c>
      <c r="G179" s="1" t="s">
        <v>188</v>
      </c>
      <c r="J179" s="1" t="s">
        <v>18</v>
      </c>
      <c r="K179" s="1" t="s">
        <v>89</v>
      </c>
      <c r="L179" s="1" t="s">
        <v>20</v>
      </c>
      <c r="M179" s="1" t="s">
        <v>21</v>
      </c>
      <c r="O179" s="1" t="s">
        <v>230</v>
      </c>
      <c r="P179" s="3">
        <v>205767.88</v>
      </c>
    </row>
    <row r="180" spans="1:16" ht="15.75" thickBot="1" x14ac:dyDescent="0.3">
      <c r="A180" s="4"/>
      <c r="P180" s="6">
        <f>SUM(P176:P179)</f>
        <v>2301730.36</v>
      </c>
    </row>
    <row r="181" spans="1:16" ht="15.75" thickTop="1" x14ac:dyDescent="0.25">
      <c r="A181" s="4"/>
      <c r="P181" s="3"/>
    </row>
    <row r="182" spans="1:16" x14ac:dyDescent="0.25">
      <c r="A182" s="4" t="str">
        <f t="shared" si="2"/>
        <v>198</v>
      </c>
      <c r="E182" s="1" t="s">
        <v>90</v>
      </c>
      <c r="F182" s="1" t="s">
        <v>16</v>
      </c>
      <c r="G182" s="1" t="s">
        <v>91</v>
      </c>
      <c r="J182" s="1" t="s">
        <v>18</v>
      </c>
      <c r="K182" s="1" t="s">
        <v>89</v>
      </c>
      <c r="L182" s="1" t="s">
        <v>20</v>
      </c>
      <c r="M182" s="1" t="s">
        <v>21</v>
      </c>
      <c r="O182" s="1" t="s">
        <v>22</v>
      </c>
      <c r="P182" s="3">
        <v>-1752252.29</v>
      </c>
    </row>
    <row r="183" spans="1:16" x14ac:dyDescent="0.25">
      <c r="A183" s="4" t="str">
        <f t="shared" si="2"/>
        <v>198</v>
      </c>
      <c r="B183" s="1" t="s">
        <v>501</v>
      </c>
      <c r="C183" s="1" t="s">
        <v>502</v>
      </c>
      <c r="D183" s="1" t="s">
        <v>48</v>
      </c>
      <c r="E183" s="1" t="s">
        <v>90</v>
      </c>
      <c r="F183" s="1" t="s">
        <v>504</v>
      </c>
      <c r="G183" s="1" t="s">
        <v>17</v>
      </c>
      <c r="J183" s="1" t="s">
        <v>18</v>
      </c>
      <c r="K183" s="1" t="s">
        <v>89</v>
      </c>
      <c r="L183" s="1" t="s">
        <v>20</v>
      </c>
      <c r="M183" s="1" t="s">
        <v>21</v>
      </c>
      <c r="N183" s="1" t="s">
        <v>261</v>
      </c>
      <c r="O183" s="1" t="s">
        <v>505</v>
      </c>
      <c r="P183" s="3">
        <v>811508.67</v>
      </c>
    </row>
    <row r="184" spans="1:16" x14ac:dyDescent="0.25">
      <c r="A184" s="4" t="str">
        <f t="shared" si="2"/>
        <v>198</v>
      </c>
      <c r="B184" s="1" t="s">
        <v>501</v>
      </c>
      <c r="C184" s="1" t="s">
        <v>502</v>
      </c>
      <c r="D184" s="1" t="s">
        <v>48</v>
      </c>
      <c r="E184" s="1" t="s">
        <v>90</v>
      </c>
      <c r="F184" s="1" t="s">
        <v>229</v>
      </c>
      <c r="G184" s="1" t="s">
        <v>180</v>
      </c>
      <c r="J184" s="1" t="s">
        <v>18</v>
      </c>
      <c r="K184" s="1" t="s">
        <v>89</v>
      </c>
      <c r="L184" s="1" t="s">
        <v>20</v>
      </c>
      <c r="M184" s="1" t="s">
        <v>21</v>
      </c>
      <c r="O184" s="1" t="s">
        <v>230</v>
      </c>
      <c r="P184" s="3">
        <v>871654.08</v>
      </c>
    </row>
    <row r="185" spans="1:16" ht="15.75" thickBot="1" x14ac:dyDescent="0.3">
      <c r="A185" s="4" t="str">
        <f t="shared" si="2"/>
        <v/>
      </c>
      <c r="P185" s="6">
        <f>SUM(P182:P184)</f>
        <v>-69089.540000000037</v>
      </c>
    </row>
    <row r="186" spans="1:16" ht="15.75" thickTop="1" x14ac:dyDescent="0.25">
      <c r="A186" s="4" t="str">
        <f t="shared" si="2"/>
        <v/>
      </c>
      <c r="P186" s="3"/>
    </row>
    <row r="187" spans="1:16" x14ac:dyDescent="0.25">
      <c r="A187" s="4" t="str">
        <f t="shared" si="2"/>
        <v>199</v>
      </c>
      <c r="B187" s="1" t="s">
        <v>380</v>
      </c>
      <c r="C187" s="1" t="s">
        <v>381</v>
      </c>
      <c r="D187" s="1" t="s">
        <v>48</v>
      </c>
      <c r="E187" s="1" t="s">
        <v>382</v>
      </c>
      <c r="F187" s="1" t="s">
        <v>226</v>
      </c>
      <c r="G187" s="1" t="s">
        <v>17</v>
      </c>
      <c r="J187" s="1" t="s">
        <v>18</v>
      </c>
      <c r="K187" s="1" t="s">
        <v>383</v>
      </c>
      <c r="L187" s="1" t="s">
        <v>20</v>
      </c>
      <c r="M187" s="1" t="s">
        <v>21</v>
      </c>
      <c r="O187" s="1" t="s">
        <v>228</v>
      </c>
      <c r="P187" s="3">
        <v>7309.36</v>
      </c>
    </row>
    <row r="188" spans="1:16" x14ac:dyDescent="0.25">
      <c r="A188" s="4" t="str">
        <f t="shared" si="2"/>
        <v>199</v>
      </c>
      <c r="B188" s="1" t="s">
        <v>380</v>
      </c>
      <c r="C188" s="1" t="s">
        <v>381</v>
      </c>
      <c r="D188" s="1" t="s">
        <v>48</v>
      </c>
      <c r="E188" s="1" t="s">
        <v>382</v>
      </c>
      <c r="F188" s="1" t="s">
        <v>229</v>
      </c>
      <c r="G188" s="1" t="s">
        <v>174</v>
      </c>
      <c r="J188" s="1" t="s">
        <v>18</v>
      </c>
      <c r="K188" s="1" t="s">
        <v>383</v>
      </c>
      <c r="L188" s="1" t="s">
        <v>20</v>
      </c>
      <c r="M188" s="1" t="s">
        <v>21</v>
      </c>
      <c r="O188" s="1" t="s">
        <v>230</v>
      </c>
      <c r="P188" s="3">
        <v>1407.5</v>
      </c>
    </row>
    <row r="189" spans="1:16" ht="15.75" thickBot="1" x14ac:dyDescent="0.3">
      <c r="A189" s="4" t="str">
        <f t="shared" si="2"/>
        <v/>
      </c>
      <c r="P189" s="6">
        <f>SUM(P187:P188)</f>
        <v>8716.86</v>
      </c>
    </row>
    <row r="190" spans="1:16" ht="15.75" thickTop="1" x14ac:dyDescent="0.25">
      <c r="A190" s="4" t="str">
        <f t="shared" si="2"/>
        <v/>
      </c>
      <c r="P190" s="3"/>
    </row>
    <row r="191" spans="1:16" x14ac:dyDescent="0.25">
      <c r="A191" s="4" t="str">
        <f t="shared" si="2"/>
        <v>248</v>
      </c>
      <c r="E191" s="1" t="s">
        <v>92</v>
      </c>
      <c r="F191" s="1" t="s">
        <v>16</v>
      </c>
      <c r="G191" s="1" t="s">
        <v>93</v>
      </c>
      <c r="J191" s="1" t="s">
        <v>18</v>
      </c>
      <c r="K191" s="1" t="s">
        <v>94</v>
      </c>
      <c r="L191" s="1" t="s">
        <v>20</v>
      </c>
      <c r="M191" s="1" t="s">
        <v>21</v>
      </c>
      <c r="O191" s="1" t="s">
        <v>22</v>
      </c>
      <c r="P191" s="3">
        <v>-80579.759999999995</v>
      </c>
    </row>
    <row r="192" spans="1:16" x14ac:dyDescent="0.25">
      <c r="A192" s="4" t="str">
        <f t="shared" si="2"/>
        <v>248</v>
      </c>
      <c r="B192" s="1" t="s">
        <v>404</v>
      </c>
      <c r="C192" s="1" t="s">
        <v>405</v>
      </c>
      <c r="D192" s="1" t="s">
        <v>48</v>
      </c>
      <c r="E192" s="1" t="s">
        <v>92</v>
      </c>
      <c r="F192" s="1" t="s">
        <v>406</v>
      </c>
      <c r="G192" s="1" t="s">
        <v>28</v>
      </c>
      <c r="J192" s="1" t="s">
        <v>18</v>
      </c>
      <c r="K192" s="1" t="s">
        <v>94</v>
      </c>
      <c r="L192" s="1" t="s">
        <v>20</v>
      </c>
      <c r="M192" s="1" t="s">
        <v>21</v>
      </c>
      <c r="N192" s="1" t="s">
        <v>261</v>
      </c>
      <c r="O192" s="1" t="s">
        <v>407</v>
      </c>
      <c r="P192" s="3">
        <v>216.26</v>
      </c>
    </row>
    <row r="193" spans="1:16" x14ac:dyDescent="0.25">
      <c r="A193" s="4" t="str">
        <f t="shared" si="2"/>
        <v>248</v>
      </c>
      <c r="B193" s="1" t="s">
        <v>404</v>
      </c>
      <c r="C193" s="1" t="s">
        <v>405</v>
      </c>
      <c r="D193" s="1" t="s">
        <v>48</v>
      </c>
      <c r="E193" s="1" t="s">
        <v>92</v>
      </c>
      <c r="F193" s="1" t="s">
        <v>408</v>
      </c>
      <c r="G193" s="1" t="s">
        <v>17</v>
      </c>
      <c r="J193" s="1" t="s">
        <v>18</v>
      </c>
      <c r="K193" s="1" t="s">
        <v>94</v>
      </c>
      <c r="L193" s="1" t="s">
        <v>20</v>
      </c>
      <c r="M193" s="1" t="s">
        <v>21</v>
      </c>
      <c r="N193" s="1" t="s">
        <v>261</v>
      </c>
      <c r="O193" s="1" t="s">
        <v>234</v>
      </c>
      <c r="P193" s="3">
        <v>80579.759999999995</v>
      </c>
    </row>
    <row r="194" spans="1:16" ht="15.75" thickBot="1" x14ac:dyDescent="0.3">
      <c r="A194" s="4"/>
      <c r="P194" s="6">
        <f>SUM(P191:P193)</f>
        <v>216.25999999999476</v>
      </c>
    </row>
    <row r="195" spans="1:16" ht="15.75" thickTop="1" x14ac:dyDescent="0.25">
      <c r="A195" s="4"/>
      <c r="P195" s="3"/>
    </row>
    <row r="196" spans="1:16" x14ac:dyDescent="0.25">
      <c r="A196" s="4" t="str">
        <f t="shared" si="2"/>
        <v>248</v>
      </c>
      <c r="B196" s="1" t="s">
        <v>404</v>
      </c>
      <c r="C196" s="1" t="s">
        <v>405</v>
      </c>
      <c r="D196" s="1" t="s">
        <v>48</v>
      </c>
      <c r="E196" s="1" t="s">
        <v>409</v>
      </c>
      <c r="F196" s="1" t="s">
        <v>406</v>
      </c>
      <c r="G196" s="1" t="s">
        <v>17</v>
      </c>
      <c r="J196" s="1" t="s">
        <v>18</v>
      </c>
      <c r="K196" s="1" t="s">
        <v>94</v>
      </c>
      <c r="L196" s="1" t="s">
        <v>20</v>
      </c>
      <c r="M196" s="1" t="s">
        <v>21</v>
      </c>
      <c r="N196" s="1" t="s">
        <v>261</v>
      </c>
      <c r="O196" s="1" t="s">
        <v>407</v>
      </c>
      <c r="P196" s="3">
        <v>7122.64</v>
      </c>
    </row>
    <row r="197" spans="1:16" ht="15.75" thickBot="1" x14ac:dyDescent="0.3">
      <c r="A197" s="4"/>
      <c r="P197" s="6">
        <f>SUM(P196)</f>
        <v>7122.64</v>
      </c>
    </row>
    <row r="198" spans="1:16" ht="15.75" thickTop="1" x14ac:dyDescent="0.25">
      <c r="A198" s="4"/>
      <c r="P198" s="3"/>
    </row>
    <row r="199" spans="1:16" x14ac:dyDescent="0.25">
      <c r="A199" s="4" t="str">
        <f t="shared" si="2"/>
        <v>248</v>
      </c>
      <c r="B199" s="1" t="s">
        <v>404</v>
      </c>
      <c r="C199" s="1" t="s">
        <v>405</v>
      </c>
      <c r="D199" s="1" t="s">
        <v>48</v>
      </c>
      <c r="E199" s="1" t="s">
        <v>410</v>
      </c>
      <c r="F199" s="1" t="s">
        <v>411</v>
      </c>
      <c r="G199" s="1" t="s">
        <v>17</v>
      </c>
      <c r="J199" s="1" t="s">
        <v>18</v>
      </c>
      <c r="K199" s="1" t="s">
        <v>94</v>
      </c>
      <c r="L199" s="1" t="s">
        <v>20</v>
      </c>
      <c r="M199" s="1" t="s">
        <v>21</v>
      </c>
      <c r="N199" s="1" t="s">
        <v>261</v>
      </c>
      <c r="O199" s="1" t="s">
        <v>230</v>
      </c>
      <c r="P199" s="3">
        <v>24172.639999999999</v>
      </c>
    </row>
    <row r="200" spans="1:16" ht="15.75" thickBot="1" x14ac:dyDescent="0.3">
      <c r="A200" s="4"/>
      <c r="P200" s="6">
        <f>SUM(P199)</f>
        <v>24172.639999999999</v>
      </c>
    </row>
    <row r="201" spans="1:16" ht="15.75" thickTop="1" x14ac:dyDescent="0.25">
      <c r="A201" s="4"/>
      <c r="P201" s="3"/>
    </row>
    <row r="202" spans="1:16" x14ac:dyDescent="0.25">
      <c r="A202" s="4" t="str">
        <f t="shared" si="2"/>
        <v>248</v>
      </c>
      <c r="B202" s="1" t="s">
        <v>404</v>
      </c>
      <c r="C202" s="1" t="s">
        <v>405</v>
      </c>
      <c r="D202" s="1" t="s">
        <v>48</v>
      </c>
      <c r="E202" s="1" t="s">
        <v>412</v>
      </c>
      <c r="F202" s="1" t="s">
        <v>411</v>
      </c>
      <c r="G202" s="1" t="s">
        <v>28</v>
      </c>
      <c r="J202" s="1" t="s">
        <v>18</v>
      </c>
      <c r="K202" s="1" t="s">
        <v>94</v>
      </c>
      <c r="L202" s="1" t="s">
        <v>20</v>
      </c>
      <c r="M202" s="1" t="s">
        <v>21</v>
      </c>
      <c r="N202" s="1" t="s">
        <v>261</v>
      </c>
      <c r="O202" s="1" t="s">
        <v>230</v>
      </c>
      <c r="P202" s="3">
        <v>59342.66</v>
      </c>
    </row>
    <row r="203" spans="1:16" ht="15.75" thickBot="1" x14ac:dyDescent="0.3">
      <c r="A203" s="4"/>
      <c r="P203" s="6">
        <f>SUM(P202)</f>
        <v>59342.66</v>
      </c>
    </row>
    <row r="204" spans="1:16" ht="15.75" thickTop="1" x14ac:dyDescent="0.25">
      <c r="A204" s="4"/>
      <c r="P204" s="3"/>
    </row>
    <row r="205" spans="1:16" x14ac:dyDescent="0.25">
      <c r="A205" s="4" t="str">
        <f t="shared" si="2"/>
        <v>248</v>
      </c>
      <c r="B205" s="1" t="s">
        <v>404</v>
      </c>
      <c r="C205" s="1" t="s">
        <v>405</v>
      </c>
      <c r="D205" s="1" t="s">
        <v>48</v>
      </c>
      <c r="E205" s="1" t="s">
        <v>413</v>
      </c>
      <c r="F205" s="1" t="s">
        <v>414</v>
      </c>
      <c r="G205" s="1" t="s">
        <v>17</v>
      </c>
      <c r="J205" s="1" t="s">
        <v>18</v>
      </c>
      <c r="K205" s="1" t="s">
        <v>94</v>
      </c>
      <c r="L205" s="1" t="s">
        <v>20</v>
      </c>
      <c r="M205" s="1" t="s">
        <v>21</v>
      </c>
      <c r="O205" s="1" t="s">
        <v>415</v>
      </c>
      <c r="P205" s="3">
        <v>500000</v>
      </c>
    </row>
    <row r="206" spans="1:16" ht="15.75" thickBot="1" x14ac:dyDescent="0.3">
      <c r="A206" s="4" t="str">
        <f t="shared" si="2"/>
        <v/>
      </c>
      <c r="P206" s="6">
        <f>SUM(P205)</f>
        <v>500000</v>
      </c>
    </row>
    <row r="207" spans="1:16" ht="15.75" thickTop="1" x14ac:dyDescent="0.25">
      <c r="A207" s="4" t="str">
        <f t="shared" si="2"/>
        <v/>
      </c>
      <c r="P207" s="3"/>
    </row>
    <row r="208" spans="1:16" x14ac:dyDescent="0.25">
      <c r="A208" s="4" t="str">
        <f t="shared" si="2"/>
        <v>255</v>
      </c>
      <c r="E208" s="1" t="s">
        <v>95</v>
      </c>
      <c r="F208" s="1" t="s">
        <v>16</v>
      </c>
      <c r="G208" s="1" t="s">
        <v>96</v>
      </c>
      <c r="J208" s="1" t="s">
        <v>18</v>
      </c>
      <c r="K208" s="1" t="s">
        <v>97</v>
      </c>
      <c r="L208" s="1" t="s">
        <v>20</v>
      </c>
      <c r="M208" s="1" t="s">
        <v>21</v>
      </c>
      <c r="O208" s="1" t="s">
        <v>22</v>
      </c>
      <c r="P208" s="3">
        <v>-39.85</v>
      </c>
    </row>
    <row r="209" spans="1:16" x14ac:dyDescent="0.25">
      <c r="A209" s="4" t="str">
        <f t="shared" si="2"/>
        <v>255</v>
      </c>
      <c r="B209" s="1" t="s">
        <v>231</v>
      </c>
      <c r="C209" s="1" t="s">
        <v>232</v>
      </c>
      <c r="D209" s="1" t="s">
        <v>48</v>
      </c>
      <c r="E209" s="1" t="s">
        <v>95</v>
      </c>
      <c r="F209" s="1" t="s">
        <v>233</v>
      </c>
      <c r="G209" s="1" t="s">
        <v>17</v>
      </c>
      <c r="J209" s="1" t="s">
        <v>18</v>
      </c>
      <c r="K209" s="1" t="s">
        <v>97</v>
      </c>
      <c r="L209" s="1" t="s">
        <v>20</v>
      </c>
      <c r="M209" s="1" t="s">
        <v>21</v>
      </c>
      <c r="O209" s="1" t="s">
        <v>234</v>
      </c>
      <c r="P209" s="3">
        <v>39.85</v>
      </c>
    </row>
    <row r="210" spans="1:16" x14ac:dyDescent="0.25">
      <c r="A210" s="4" t="str">
        <f t="shared" si="2"/>
        <v>255</v>
      </c>
      <c r="B210" s="1" t="s">
        <v>231</v>
      </c>
      <c r="C210" s="1" t="s">
        <v>232</v>
      </c>
      <c r="D210" s="1" t="s">
        <v>48</v>
      </c>
      <c r="E210" s="1" t="s">
        <v>95</v>
      </c>
      <c r="F210" s="1" t="s">
        <v>235</v>
      </c>
      <c r="G210" s="1" t="s">
        <v>44</v>
      </c>
      <c r="J210" s="1" t="s">
        <v>18</v>
      </c>
      <c r="K210" s="1" t="s">
        <v>97</v>
      </c>
      <c r="L210" s="1" t="s">
        <v>20</v>
      </c>
      <c r="M210" s="1" t="s">
        <v>21</v>
      </c>
      <c r="O210" s="1" t="s">
        <v>228</v>
      </c>
      <c r="P210" s="3">
        <v>12440.5</v>
      </c>
    </row>
    <row r="211" spans="1:16" x14ac:dyDescent="0.25">
      <c r="A211" s="4" t="str">
        <f t="shared" si="2"/>
        <v>255</v>
      </c>
      <c r="B211" s="1" t="s">
        <v>231</v>
      </c>
      <c r="C211" s="1" t="s">
        <v>232</v>
      </c>
      <c r="D211" s="1" t="s">
        <v>48</v>
      </c>
      <c r="E211" s="1" t="s">
        <v>95</v>
      </c>
      <c r="F211" s="1" t="s">
        <v>229</v>
      </c>
      <c r="G211" s="1" t="s">
        <v>61</v>
      </c>
      <c r="J211" s="1" t="s">
        <v>18</v>
      </c>
      <c r="K211" s="1" t="s">
        <v>97</v>
      </c>
      <c r="L211" s="1" t="s">
        <v>20</v>
      </c>
      <c r="M211" s="1" t="s">
        <v>21</v>
      </c>
      <c r="O211" s="1" t="s">
        <v>230</v>
      </c>
      <c r="P211" s="3">
        <v>4423.3500000000004</v>
      </c>
    </row>
    <row r="212" spans="1:16" ht="15.75" thickBot="1" x14ac:dyDescent="0.3">
      <c r="A212" s="4" t="str">
        <f t="shared" si="2"/>
        <v/>
      </c>
      <c r="P212" s="6">
        <f>SUM(P208:P211)</f>
        <v>16863.849999999999</v>
      </c>
    </row>
    <row r="213" spans="1:16" ht="15.75" thickTop="1" x14ac:dyDescent="0.25">
      <c r="A213" s="4" t="str">
        <f t="shared" si="2"/>
        <v/>
      </c>
      <c r="P213" s="3"/>
    </row>
    <row r="214" spans="1:16" x14ac:dyDescent="0.25">
      <c r="A214" s="4" t="str">
        <f t="shared" si="2"/>
        <v>257</v>
      </c>
      <c r="E214" s="1" t="s">
        <v>98</v>
      </c>
      <c r="F214" s="1" t="s">
        <v>16</v>
      </c>
      <c r="G214" s="1" t="s">
        <v>99</v>
      </c>
      <c r="J214" s="1" t="s">
        <v>18</v>
      </c>
      <c r="K214" s="1" t="s">
        <v>100</v>
      </c>
      <c r="L214" s="1" t="s">
        <v>20</v>
      </c>
      <c r="M214" s="1" t="s">
        <v>21</v>
      </c>
      <c r="O214" s="1" t="s">
        <v>22</v>
      </c>
      <c r="P214" s="3">
        <v>-22599123.18</v>
      </c>
    </row>
    <row r="215" spans="1:16" x14ac:dyDescent="0.25">
      <c r="A215" s="4" t="str">
        <f t="shared" si="2"/>
        <v>257</v>
      </c>
      <c r="B215" s="1" t="s">
        <v>305</v>
      </c>
      <c r="C215" s="1" t="s">
        <v>306</v>
      </c>
      <c r="D215" s="1" t="s">
        <v>48</v>
      </c>
      <c r="E215" s="1" t="s">
        <v>98</v>
      </c>
      <c r="F215" s="1" t="s">
        <v>307</v>
      </c>
      <c r="G215" s="1" t="s">
        <v>17</v>
      </c>
      <c r="J215" s="1" t="s">
        <v>18</v>
      </c>
      <c r="K215" s="1" t="s">
        <v>100</v>
      </c>
      <c r="L215" s="1" t="s">
        <v>20</v>
      </c>
      <c r="M215" s="1" t="s">
        <v>21</v>
      </c>
      <c r="O215" s="1" t="s">
        <v>308</v>
      </c>
      <c r="P215" s="3">
        <v>56000000</v>
      </c>
    </row>
    <row r="216" spans="1:16" x14ac:dyDescent="0.25">
      <c r="A216" s="4" t="str">
        <f t="shared" si="2"/>
        <v>257</v>
      </c>
      <c r="B216" s="1" t="s">
        <v>305</v>
      </c>
      <c r="C216" s="1" t="s">
        <v>306</v>
      </c>
      <c r="D216" s="1" t="s">
        <v>48</v>
      </c>
      <c r="E216" s="1" t="s">
        <v>98</v>
      </c>
      <c r="F216" s="1" t="s">
        <v>309</v>
      </c>
      <c r="G216" s="1" t="s">
        <v>17</v>
      </c>
      <c r="J216" s="1" t="s">
        <v>18</v>
      </c>
      <c r="K216" s="1" t="s">
        <v>100</v>
      </c>
      <c r="L216" s="1" t="s">
        <v>20</v>
      </c>
      <c r="M216" s="1" t="s">
        <v>21</v>
      </c>
      <c r="O216" s="1" t="s">
        <v>310</v>
      </c>
      <c r="P216" s="3">
        <v>498700.54</v>
      </c>
    </row>
    <row r="217" spans="1:16" x14ac:dyDescent="0.25">
      <c r="A217" s="4" t="str">
        <f t="shared" si="2"/>
        <v>257</v>
      </c>
      <c r="B217" s="1" t="s">
        <v>305</v>
      </c>
      <c r="C217" s="1" t="s">
        <v>306</v>
      </c>
      <c r="D217" s="1" t="s">
        <v>48</v>
      </c>
      <c r="E217" s="1" t="s">
        <v>98</v>
      </c>
      <c r="F217" s="1" t="s">
        <v>311</v>
      </c>
      <c r="G217" s="1" t="s">
        <v>17</v>
      </c>
      <c r="J217" s="1" t="s">
        <v>18</v>
      </c>
      <c r="K217" s="1" t="s">
        <v>100</v>
      </c>
      <c r="L217" s="1" t="s">
        <v>20</v>
      </c>
      <c r="M217" s="1" t="s">
        <v>21</v>
      </c>
      <c r="N217" s="1" t="s">
        <v>261</v>
      </c>
      <c r="O217" s="1" t="s">
        <v>312</v>
      </c>
      <c r="P217" s="3">
        <v>1290694.82</v>
      </c>
    </row>
    <row r="218" spans="1:16" ht="15.75" thickBot="1" x14ac:dyDescent="0.3">
      <c r="A218" s="4" t="str">
        <f t="shared" si="2"/>
        <v/>
      </c>
      <c r="P218" s="6">
        <f>SUM(P214:P217)</f>
        <v>35190272.18</v>
      </c>
    </row>
    <row r="219" spans="1:16" ht="15.75" thickTop="1" x14ac:dyDescent="0.25">
      <c r="A219" s="4" t="str">
        <f t="shared" si="2"/>
        <v/>
      </c>
      <c r="P219" s="3"/>
    </row>
    <row r="220" spans="1:16" x14ac:dyDescent="0.25">
      <c r="A220" s="7" t="str">
        <f t="shared" si="2"/>
        <v>259</v>
      </c>
      <c r="B220" s="8"/>
      <c r="C220" s="8"/>
      <c r="D220" s="8"/>
      <c r="E220" s="8" t="s">
        <v>101</v>
      </c>
      <c r="F220" s="8" t="s">
        <v>16</v>
      </c>
      <c r="G220" s="8" t="s">
        <v>102</v>
      </c>
      <c r="H220" s="8"/>
      <c r="I220" s="8"/>
      <c r="J220" s="8" t="s">
        <v>18</v>
      </c>
      <c r="K220" s="8" t="s">
        <v>103</v>
      </c>
      <c r="L220" s="8" t="s">
        <v>20</v>
      </c>
      <c r="M220" s="8" t="s">
        <v>21</v>
      </c>
      <c r="N220" s="8"/>
      <c r="O220" s="8" t="s">
        <v>22</v>
      </c>
      <c r="P220" s="9">
        <v>-783563.5</v>
      </c>
    </row>
    <row r="221" spans="1:16" x14ac:dyDescent="0.25">
      <c r="A221" s="7" t="str">
        <f t="shared" si="2"/>
        <v>259</v>
      </c>
      <c r="B221" s="8" t="s">
        <v>236</v>
      </c>
      <c r="C221" s="8" t="s">
        <v>237</v>
      </c>
      <c r="D221" s="8" t="s">
        <v>48</v>
      </c>
      <c r="E221" s="8" t="s">
        <v>101</v>
      </c>
      <c r="F221" s="8" t="s">
        <v>238</v>
      </c>
      <c r="G221" s="8" t="s">
        <v>17</v>
      </c>
      <c r="H221" s="8"/>
      <c r="I221" s="8"/>
      <c r="J221" s="8" t="s">
        <v>18</v>
      </c>
      <c r="K221" s="8" t="s">
        <v>103</v>
      </c>
      <c r="L221" s="8" t="s">
        <v>20</v>
      </c>
      <c r="M221" s="8" t="s">
        <v>21</v>
      </c>
      <c r="N221" s="8"/>
      <c r="O221" s="8" t="s">
        <v>234</v>
      </c>
      <c r="P221" s="9">
        <v>783563.5</v>
      </c>
    </row>
    <row r="222" spans="1:16" ht="15.75" thickBot="1" x14ac:dyDescent="0.3">
      <c r="A222" s="7" t="str">
        <f t="shared" si="2"/>
        <v/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10">
        <f>SUM(P220:P221)</f>
        <v>0</v>
      </c>
    </row>
    <row r="223" spans="1:16" ht="15.75" thickTop="1" x14ac:dyDescent="0.25">
      <c r="A223" s="4" t="str">
        <f t="shared" si="2"/>
        <v/>
      </c>
      <c r="P223" s="3"/>
    </row>
    <row r="224" spans="1:16" x14ac:dyDescent="0.25">
      <c r="A224" s="4" t="str">
        <f t="shared" si="2"/>
        <v>274</v>
      </c>
      <c r="B224" s="1" t="s">
        <v>482</v>
      </c>
      <c r="C224" s="1" t="s">
        <v>483</v>
      </c>
      <c r="D224" s="1" t="s">
        <v>48</v>
      </c>
      <c r="E224" s="1" t="s">
        <v>484</v>
      </c>
      <c r="F224" s="1" t="s">
        <v>485</v>
      </c>
      <c r="G224" s="1" t="s">
        <v>17</v>
      </c>
      <c r="J224" s="1" t="s">
        <v>18</v>
      </c>
      <c r="K224" s="1" t="s">
        <v>106</v>
      </c>
      <c r="L224" s="1" t="s">
        <v>20</v>
      </c>
      <c r="M224" s="1" t="s">
        <v>21</v>
      </c>
      <c r="O224" s="1" t="s">
        <v>234</v>
      </c>
      <c r="P224" s="3">
        <v>352201.03</v>
      </c>
    </row>
    <row r="225" spans="1:16" x14ac:dyDescent="0.25">
      <c r="A225" s="4" t="str">
        <f t="shared" si="2"/>
        <v>274</v>
      </c>
      <c r="B225" s="1" t="s">
        <v>482</v>
      </c>
      <c r="C225" s="1" t="s">
        <v>483</v>
      </c>
      <c r="D225" s="1" t="s">
        <v>48</v>
      </c>
      <c r="E225" s="1" t="s">
        <v>484</v>
      </c>
      <c r="F225" s="1" t="s">
        <v>235</v>
      </c>
      <c r="G225" s="1" t="s">
        <v>57</v>
      </c>
      <c r="J225" s="1" t="s">
        <v>18</v>
      </c>
      <c r="K225" s="1" t="s">
        <v>106</v>
      </c>
      <c r="L225" s="1" t="s">
        <v>20</v>
      </c>
      <c r="M225" s="1" t="s">
        <v>21</v>
      </c>
      <c r="O225" s="1" t="s">
        <v>228</v>
      </c>
      <c r="P225" s="3">
        <v>10393.459999999999</v>
      </c>
    </row>
    <row r="226" spans="1:16" x14ac:dyDescent="0.25">
      <c r="A226" s="4" t="str">
        <f t="shared" si="2"/>
        <v>274</v>
      </c>
      <c r="B226" s="1" t="s">
        <v>482</v>
      </c>
      <c r="C226" s="1" t="s">
        <v>483</v>
      </c>
      <c r="D226" s="1" t="s">
        <v>48</v>
      </c>
      <c r="E226" s="1" t="s">
        <v>484</v>
      </c>
      <c r="F226" s="1" t="s">
        <v>229</v>
      </c>
      <c r="G226" s="1" t="s">
        <v>44</v>
      </c>
      <c r="J226" s="1" t="s">
        <v>18</v>
      </c>
      <c r="K226" s="1" t="s">
        <v>106</v>
      </c>
      <c r="L226" s="1" t="s">
        <v>20</v>
      </c>
      <c r="M226" s="1" t="s">
        <v>21</v>
      </c>
      <c r="O226" s="1" t="s">
        <v>230</v>
      </c>
      <c r="P226" s="3">
        <v>4282.37</v>
      </c>
    </row>
    <row r="227" spans="1:16" ht="15.75" thickBot="1" x14ac:dyDescent="0.3">
      <c r="A227" s="4"/>
      <c r="P227" s="6">
        <f>SUM(P224:P226)</f>
        <v>366876.86000000004</v>
      </c>
    </row>
    <row r="228" spans="1:16" ht="15.75" thickTop="1" x14ac:dyDescent="0.25">
      <c r="A228" s="4"/>
      <c r="P228" s="3"/>
    </row>
    <row r="229" spans="1:16" x14ac:dyDescent="0.25">
      <c r="A229" s="4" t="str">
        <f t="shared" si="2"/>
        <v>274</v>
      </c>
      <c r="E229" s="1" t="s">
        <v>104</v>
      </c>
      <c r="F229" s="1" t="s">
        <v>16</v>
      </c>
      <c r="G229" s="1" t="s">
        <v>105</v>
      </c>
      <c r="J229" s="1" t="s">
        <v>18</v>
      </c>
      <c r="K229" s="1" t="s">
        <v>106</v>
      </c>
      <c r="L229" s="1" t="s">
        <v>20</v>
      </c>
      <c r="M229" s="1" t="s">
        <v>21</v>
      </c>
      <c r="O229" s="1" t="s">
        <v>22</v>
      </c>
      <c r="P229" s="3">
        <v>-58060.58</v>
      </c>
    </row>
    <row r="230" spans="1:16" x14ac:dyDescent="0.25">
      <c r="A230" s="4" t="str">
        <f t="shared" si="2"/>
        <v>274</v>
      </c>
      <c r="E230" s="1" t="s">
        <v>104</v>
      </c>
      <c r="F230" s="1" t="s">
        <v>16</v>
      </c>
      <c r="G230" s="1" t="s">
        <v>107</v>
      </c>
      <c r="J230" s="1" t="s">
        <v>18</v>
      </c>
      <c r="K230" s="1" t="s">
        <v>106</v>
      </c>
      <c r="L230" s="1" t="s">
        <v>20</v>
      </c>
      <c r="M230" s="1" t="s">
        <v>21</v>
      </c>
      <c r="O230" s="1" t="s">
        <v>22</v>
      </c>
      <c r="P230" s="3">
        <v>-444.12</v>
      </c>
    </row>
    <row r="231" spans="1:16" ht="15.75" thickBot="1" x14ac:dyDescent="0.3">
      <c r="A231" s="4"/>
      <c r="P231" s="6">
        <f>SUM(P229:P230)</f>
        <v>-58504.700000000004</v>
      </c>
    </row>
    <row r="232" spans="1:16" ht="15.75" thickTop="1" x14ac:dyDescent="0.25">
      <c r="A232" s="4"/>
      <c r="P232" s="3"/>
    </row>
    <row r="233" spans="1:16" x14ac:dyDescent="0.25">
      <c r="A233" s="4" t="str">
        <f t="shared" si="2"/>
        <v>291</v>
      </c>
      <c r="E233" s="1" t="s">
        <v>108</v>
      </c>
      <c r="F233" s="1" t="s">
        <v>16</v>
      </c>
      <c r="G233" s="1" t="s">
        <v>109</v>
      </c>
      <c r="J233" s="1" t="s">
        <v>18</v>
      </c>
      <c r="K233" s="1" t="s">
        <v>110</v>
      </c>
      <c r="L233" s="1" t="s">
        <v>20</v>
      </c>
      <c r="M233" s="1" t="s">
        <v>21</v>
      </c>
      <c r="O233" s="1" t="s">
        <v>22</v>
      </c>
      <c r="P233" s="3">
        <v>-828.79</v>
      </c>
    </row>
    <row r="234" spans="1:16" ht="15.75" thickBot="1" x14ac:dyDescent="0.3">
      <c r="A234" s="4"/>
      <c r="P234" s="6">
        <f>SUM(P233)</f>
        <v>-828.79</v>
      </c>
    </row>
    <row r="235" spans="1:16" ht="15.75" thickTop="1" x14ac:dyDescent="0.25">
      <c r="A235" s="4"/>
      <c r="P235" s="3"/>
    </row>
    <row r="236" spans="1:16" x14ac:dyDescent="0.25">
      <c r="A236" s="4" t="str">
        <f t="shared" si="2"/>
        <v>291</v>
      </c>
      <c r="E236" s="1" t="s">
        <v>111</v>
      </c>
      <c r="F236" s="1" t="s">
        <v>16</v>
      </c>
      <c r="G236" s="1" t="s">
        <v>112</v>
      </c>
      <c r="J236" s="1" t="s">
        <v>18</v>
      </c>
      <c r="K236" s="1" t="s">
        <v>110</v>
      </c>
      <c r="L236" s="1" t="s">
        <v>20</v>
      </c>
      <c r="M236" s="1" t="s">
        <v>21</v>
      </c>
      <c r="O236" s="1" t="s">
        <v>22</v>
      </c>
      <c r="P236" s="3">
        <v>-4640309.7</v>
      </c>
    </row>
    <row r="237" spans="1:16" x14ac:dyDescent="0.25">
      <c r="A237" s="4" t="str">
        <f t="shared" si="2"/>
        <v>291</v>
      </c>
      <c r="B237" s="1" t="s">
        <v>453</v>
      </c>
      <c r="C237" s="1" t="s">
        <v>454</v>
      </c>
      <c r="D237" s="1" t="s">
        <v>48</v>
      </c>
      <c r="E237" s="1" t="s">
        <v>111</v>
      </c>
      <c r="F237" s="1" t="s">
        <v>455</v>
      </c>
      <c r="G237" s="1" t="s">
        <v>17</v>
      </c>
      <c r="J237" s="1" t="s">
        <v>18</v>
      </c>
      <c r="K237" s="1" t="s">
        <v>110</v>
      </c>
      <c r="L237" s="1" t="s">
        <v>20</v>
      </c>
      <c r="M237" s="1" t="s">
        <v>21</v>
      </c>
      <c r="O237" s="1" t="s">
        <v>234</v>
      </c>
      <c r="P237" s="3">
        <v>6858558.5099999998</v>
      </c>
    </row>
    <row r="238" spans="1:16" x14ac:dyDescent="0.25">
      <c r="A238" s="4" t="str">
        <f t="shared" si="2"/>
        <v>291</v>
      </c>
      <c r="B238" s="1" t="s">
        <v>453</v>
      </c>
      <c r="C238" s="1" t="s">
        <v>454</v>
      </c>
      <c r="D238" s="1" t="s">
        <v>48</v>
      </c>
      <c r="E238" s="1" t="s">
        <v>111</v>
      </c>
      <c r="F238" s="1" t="s">
        <v>456</v>
      </c>
      <c r="G238" s="1" t="s">
        <v>17</v>
      </c>
      <c r="J238" s="1" t="s">
        <v>18</v>
      </c>
      <c r="K238" s="1" t="s">
        <v>110</v>
      </c>
      <c r="L238" s="1" t="s">
        <v>20</v>
      </c>
      <c r="M238" s="1" t="s">
        <v>21</v>
      </c>
      <c r="O238" s="1" t="s">
        <v>457</v>
      </c>
      <c r="P238" s="3">
        <v>315000</v>
      </c>
    </row>
    <row r="239" spans="1:16" x14ac:dyDescent="0.25">
      <c r="A239" s="4" t="str">
        <f t="shared" si="2"/>
        <v>291</v>
      </c>
      <c r="B239" s="1" t="s">
        <v>453</v>
      </c>
      <c r="C239" s="1" t="s">
        <v>454</v>
      </c>
      <c r="D239" s="1" t="s">
        <v>48</v>
      </c>
      <c r="E239" s="1" t="s">
        <v>111</v>
      </c>
      <c r="F239" s="1" t="s">
        <v>235</v>
      </c>
      <c r="G239" s="1" t="s">
        <v>61</v>
      </c>
      <c r="J239" s="1" t="s">
        <v>18</v>
      </c>
      <c r="K239" s="1" t="s">
        <v>110</v>
      </c>
      <c r="L239" s="1" t="s">
        <v>20</v>
      </c>
      <c r="M239" s="1" t="s">
        <v>21</v>
      </c>
      <c r="O239" s="1" t="s">
        <v>228</v>
      </c>
      <c r="P239" s="3">
        <v>8099613.5499999998</v>
      </c>
    </row>
    <row r="240" spans="1:16" x14ac:dyDescent="0.25">
      <c r="A240" s="4" t="str">
        <f t="shared" si="2"/>
        <v>291</v>
      </c>
      <c r="B240" s="1" t="s">
        <v>453</v>
      </c>
      <c r="C240" s="1" t="s">
        <v>454</v>
      </c>
      <c r="D240" s="1" t="s">
        <v>48</v>
      </c>
      <c r="E240" s="1" t="s">
        <v>111</v>
      </c>
      <c r="F240" s="1" t="s">
        <v>229</v>
      </c>
      <c r="G240" s="1" t="s">
        <v>109</v>
      </c>
      <c r="J240" s="1" t="s">
        <v>18</v>
      </c>
      <c r="K240" s="1" t="s">
        <v>110</v>
      </c>
      <c r="L240" s="1" t="s">
        <v>20</v>
      </c>
      <c r="M240" s="1" t="s">
        <v>21</v>
      </c>
      <c r="O240" s="1" t="s">
        <v>230</v>
      </c>
      <c r="P240" s="3">
        <v>7511814.6900000004</v>
      </c>
    </row>
    <row r="241" spans="1:16" ht="15.75" thickBot="1" x14ac:dyDescent="0.3">
      <c r="A241" s="4"/>
      <c r="P241" s="6">
        <f>SUM(P236:P240)</f>
        <v>18144677.050000001</v>
      </c>
    </row>
    <row r="242" spans="1:16" ht="15.75" thickTop="1" x14ac:dyDescent="0.25">
      <c r="A242" s="4"/>
      <c r="P242" s="3"/>
    </row>
    <row r="243" spans="1:16" x14ac:dyDescent="0.25">
      <c r="A243" s="4" t="str">
        <f t="shared" si="2"/>
        <v>330</v>
      </c>
      <c r="E243" s="1" t="s">
        <v>113</v>
      </c>
      <c r="F243" s="1" t="s">
        <v>16</v>
      </c>
      <c r="G243" s="1" t="s">
        <v>114</v>
      </c>
      <c r="J243" s="1" t="s">
        <v>18</v>
      </c>
      <c r="K243" s="1" t="s">
        <v>115</v>
      </c>
      <c r="L243" s="1" t="s">
        <v>20</v>
      </c>
      <c r="M243" s="1" t="s">
        <v>21</v>
      </c>
      <c r="O243" s="1" t="s">
        <v>22</v>
      </c>
      <c r="P243" s="3">
        <v>-90352.55</v>
      </c>
    </row>
    <row r="244" spans="1:16" x14ac:dyDescent="0.25">
      <c r="A244" s="4" t="str">
        <f t="shared" si="2"/>
        <v>330</v>
      </c>
      <c r="B244" s="1" t="s">
        <v>363</v>
      </c>
      <c r="C244" s="1" t="s">
        <v>364</v>
      </c>
      <c r="D244" s="1" t="s">
        <v>48</v>
      </c>
      <c r="E244" s="1" t="s">
        <v>113</v>
      </c>
      <c r="F244" s="1" t="s">
        <v>365</v>
      </c>
      <c r="G244" s="1" t="s">
        <v>17</v>
      </c>
      <c r="J244" s="1" t="s">
        <v>18</v>
      </c>
      <c r="K244" s="1" t="s">
        <v>115</v>
      </c>
      <c r="L244" s="1" t="s">
        <v>20</v>
      </c>
      <c r="M244" s="1" t="s">
        <v>21</v>
      </c>
      <c r="O244" s="1" t="s">
        <v>234</v>
      </c>
      <c r="P244" s="3">
        <v>118318.87</v>
      </c>
    </row>
    <row r="245" spans="1:16" x14ac:dyDescent="0.25">
      <c r="A245" s="4" t="str">
        <f t="shared" si="2"/>
        <v>330</v>
      </c>
      <c r="B245" s="1" t="s">
        <v>363</v>
      </c>
      <c r="C245" s="1" t="s">
        <v>364</v>
      </c>
      <c r="D245" s="1" t="s">
        <v>48</v>
      </c>
      <c r="E245" s="1" t="s">
        <v>113</v>
      </c>
      <c r="F245" s="1" t="s">
        <v>235</v>
      </c>
      <c r="G245" s="1" t="s">
        <v>55</v>
      </c>
      <c r="J245" s="1" t="s">
        <v>18</v>
      </c>
      <c r="K245" s="1" t="s">
        <v>115</v>
      </c>
      <c r="L245" s="1" t="s">
        <v>20</v>
      </c>
      <c r="M245" s="1" t="s">
        <v>21</v>
      </c>
      <c r="O245" s="1" t="s">
        <v>228</v>
      </c>
      <c r="P245" s="3">
        <v>11209.32</v>
      </c>
    </row>
    <row r="246" spans="1:16" x14ac:dyDescent="0.25">
      <c r="A246" s="4" t="str">
        <f t="shared" si="2"/>
        <v>330</v>
      </c>
      <c r="B246" s="1" t="s">
        <v>363</v>
      </c>
      <c r="C246" s="1" t="s">
        <v>364</v>
      </c>
      <c r="D246" s="1" t="s">
        <v>48</v>
      </c>
      <c r="E246" s="1" t="s">
        <v>113</v>
      </c>
      <c r="F246" s="1" t="s">
        <v>229</v>
      </c>
      <c r="G246" s="1" t="s">
        <v>57</v>
      </c>
      <c r="J246" s="1" t="s">
        <v>18</v>
      </c>
      <c r="K246" s="1" t="s">
        <v>115</v>
      </c>
      <c r="L246" s="1" t="s">
        <v>20</v>
      </c>
      <c r="M246" s="1" t="s">
        <v>21</v>
      </c>
      <c r="O246" s="1" t="s">
        <v>230</v>
      </c>
      <c r="P246" s="3">
        <v>9674.24</v>
      </c>
    </row>
    <row r="247" spans="1:16" ht="15.75" thickBot="1" x14ac:dyDescent="0.3">
      <c r="A247" s="4"/>
      <c r="P247" s="6">
        <f>SUM(P243:P246)</f>
        <v>48849.87999999999</v>
      </c>
    </row>
    <row r="248" spans="1:16" ht="15.75" thickTop="1" x14ac:dyDescent="0.25">
      <c r="A248" s="4"/>
      <c r="P248" s="3"/>
    </row>
    <row r="249" spans="1:16" x14ac:dyDescent="0.25">
      <c r="A249" s="4" t="str">
        <f t="shared" si="2"/>
        <v>340</v>
      </c>
      <c r="E249" s="1" t="s">
        <v>116</v>
      </c>
      <c r="F249" s="1" t="s">
        <v>16</v>
      </c>
      <c r="G249" s="1" t="s">
        <v>117</v>
      </c>
      <c r="J249" s="1" t="s">
        <v>18</v>
      </c>
      <c r="K249" s="1" t="s">
        <v>118</v>
      </c>
      <c r="L249" s="1" t="s">
        <v>20</v>
      </c>
      <c r="M249" s="1" t="s">
        <v>21</v>
      </c>
      <c r="O249" s="1" t="s">
        <v>22</v>
      </c>
      <c r="P249" s="3">
        <v>-106306.85</v>
      </c>
    </row>
    <row r="250" spans="1:16" ht="15.75" customHeight="1" x14ac:dyDescent="0.25">
      <c r="A250" s="4" t="str">
        <f t="shared" si="2"/>
        <v>340</v>
      </c>
      <c r="B250" s="1" t="s">
        <v>262</v>
      </c>
      <c r="C250" s="1" t="s">
        <v>263</v>
      </c>
      <c r="D250" s="1" t="s">
        <v>48</v>
      </c>
      <c r="E250" s="1" t="s">
        <v>116</v>
      </c>
      <c r="F250" s="1" t="s">
        <v>264</v>
      </c>
      <c r="G250" s="1" t="s">
        <v>17</v>
      </c>
      <c r="J250" s="1" t="s">
        <v>18</v>
      </c>
      <c r="K250" s="1" t="s">
        <v>118</v>
      </c>
      <c r="L250" s="1" t="s">
        <v>20</v>
      </c>
      <c r="M250" s="1" t="s">
        <v>21</v>
      </c>
      <c r="O250" s="1" t="s">
        <v>234</v>
      </c>
      <c r="P250" s="3">
        <v>109949.85</v>
      </c>
    </row>
    <row r="251" spans="1:16" x14ac:dyDescent="0.25">
      <c r="A251" s="4" t="str">
        <f t="shared" si="2"/>
        <v>340</v>
      </c>
      <c r="B251" s="1" t="s">
        <v>262</v>
      </c>
      <c r="C251" s="1" t="s">
        <v>263</v>
      </c>
      <c r="D251" s="1" t="s">
        <v>48</v>
      </c>
      <c r="E251" s="1" t="s">
        <v>116</v>
      </c>
      <c r="F251" s="1" t="s">
        <v>265</v>
      </c>
      <c r="G251" s="1" t="s">
        <v>17</v>
      </c>
      <c r="J251" s="1" t="s">
        <v>18</v>
      </c>
      <c r="K251" s="1" t="s">
        <v>118</v>
      </c>
      <c r="L251" s="1" t="s">
        <v>20</v>
      </c>
      <c r="M251" s="1" t="s">
        <v>21</v>
      </c>
      <c r="N251" s="1" t="s">
        <v>261</v>
      </c>
      <c r="O251" s="1" t="s">
        <v>228</v>
      </c>
      <c r="P251" s="3">
        <v>54109.82</v>
      </c>
    </row>
    <row r="252" spans="1:16" x14ac:dyDescent="0.25">
      <c r="A252" s="4" t="str">
        <f t="shared" si="2"/>
        <v>340</v>
      </c>
      <c r="B252" s="1" t="s">
        <v>262</v>
      </c>
      <c r="C252" s="1" t="s">
        <v>263</v>
      </c>
      <c r="D252" s="1" t="s">
        <v>48</v>
      </c>
      <c r="E252" s="1" t="s">
        <v>116</v>
      </c>
      <c r="F252" s="1" t="s">
        <v>229</v>
      </c>
      <c r="G252" s="1" t="s">
        <v>199</v>
      </c>
      <c r="J252" s="1" t="s">
        <v>18</v>
      </c>
      <c r="K252" s="1" t="s">
        <v>118</v>
      </c>
      <c r="L252" s="1" t="s">
        <v>20</v>
      </c>
      <c r="M252" s="1" t="s">
        <v>21</v>
      </c>
      <c r="O252" s="1" t="s">
        <v>230</v>
      </c>
      <c r="P252" s="3">
        <v>1309900.21</v>
      </c>
    </row>
    <row r="253" spans="1:16" ht="15.75" thickBot="1" x14ac:dyDescent="0.3">
      <c r="A253" s="4"/>
      <c r="P253" s="6">
        <f>SUM(P249:P252)</f>
        <v>1367653.03</v>
      </c>
    </row>
    <row r="254" spans="1:16" ht="15.75" thickTop="1" x14ac:dyDescent="0.25">
      <c r="A254" s="4"/>
      <c r="P254" s="3"/>
    </row>
    <row r="255" spans="1:16" x14ac:dyDescent="0.25">
      <c r="A255" s="4" t="str">
        <f t="shared" si="2"/>
        <v>404</v>
      </c>
      <c r="E255" s="1" t="s">
        <v>119</v>
      </c>
      <c r="F255" s="1" t="s">
        <v>16</v>
      </c>
      <c r="G255" s="1" t="s">
        <v>120</v>
      </c>
      <c r="J255" s="1" t="s">
        <v>18</v>
      </c>
      <c r="K255" s="1" t="s">
        <v>121</v>
      </c>
      <c r="L255" s="1" t="s">
        <v>20</v>
      </c>
      <c r="M255" s="1" t="s">
        <v>21</v>
      </c>
      <c r="O255" s="1" t="s">
        <v>22</v>
      </c>
      <c r="P255" s="3">
        <v>-11253.75</v>
      </c>
    </row>
    <row r="256" spans="1:16" x14ac:dyDescent="0.25">
      <c r="A256" s="4" t="str">
        <f t="shared" si="2"/>
        <v>404</v>
      </c>
      <c r="B256" s="1" t="s">
        <v>333</v>
      </c>
      <c r="C256" s="1" t="s">
        <v>334</v>
      </c>
      <c r="D256" s="1" t="s">
        <v>48</v>
      </c>
      <c r="E256" s="1" t="s">
        <v>119</v>
      </c>
      <c r="F256" s="1" t="s">
        <v>335</v>
      </c>
      <c r="G256" s="1" t="s">
        <v>17</v>
      </c>
      <c r="J256" s="1" t="s">
        <v>18</v>
      </c>
      <c r="K256" s="1" t="s">
        <v>121</v>
      </c>
      <c r="L256" s="1" t="s">
        <v>20</v>
      </c>
      <c r="M256" s="1" t="s">
        <v>21</v>
      </c>
      <c r="O256" s="1" t="s">
        <v>234</v>
      </c>
      <c r="P256" s="3">
        <v>19353.75</v>
      </c>
    </row>
    <row r="257" spans="1:16" x14ac:dyDescent="0.25">
      <c r="A257" s="4" t="str">
        <f t="shared" ref="A257:A354" si="3">LEFT(E257,3)</f>
        <v>404</v>
      </c>
      <c r="B257" s="1" t="s">
        <v>333</v>
      </c>
      <c r="C257" s="1" t="s">
        <v>334</v>
      </c>
      <c r="D257" s="1" t="s">
        <v>48</v>
      </c>
      <c r="E257" s="1" t="s">
        <v>119</v>
      </c>
      <c r="F257" s="1" t="s">
        <v>235</v>
      </c>
      <c r="G257" s="1" t="s">
        <v>63</v>
      </c>
      <c r="J257" s="1" t="s">
        <v>18</v>
      </c>
      <c r="K257" s="1" t="s">
        <v>121</v>
      </c>
      <c r="L257" s="1" t="s">
        <v>20</v>
      </c>
      <c r="M257" s="1" t="s">
        <v>21</v>
      </c>
      <c r="O257" s="1" t="s">
        <v>228</v>
      </c>
      <c r="P257" s="3">
        <v>261736.26</v>
      </c>
    </row>
    <row r="258" spans="1:16" x14ac:dyDescent="0.25">
      <c r="A258" s="4" t="str">
        <f t="shared" si="3"/>
        <v>404</v>
      </c>
      <c r="B258" s="1" t="s">
        <v>333</v>
      </c>
      <c r="C258" s="1" t="s">
        <v>334</v>
      </c>
      <c r="D258" s="1" t="s">
        <v>48</v>
      </c>
      <c r="E258" s="1" t="s">
        <v>119</v>
      </c>
      <c r="F258" s="1" t="s">
        <v>229</v>
      </c>
      <c r="G258" s="1" t="s">
        <v>96</v>
      </c>
      <c r="J258" s="1" t="s">
        <v>18</v>
      </c>
      <c r="K258" s="1" t="s">
        <v>121</v>
      </c>
      <c r="L258" s="1" t="s">
        <v>20</v>
      </c>
      <c r="M258" s="1" t="s">
        <v>21</v>
      </c>
      <c r="O258" s="1" t="s">
        <v>230</v>
      </c>
      <c r="P258" s="3">
        <v>304981.15999999997</v>
      </c>
    </row>
    <row r="259" spans="1:16" ht="15.75" thickBot="1" x14ac:dyDescent="0.3">
      <c r="A259" s="4"/>
      <c r="P259" s="6">
        <f>SUM(P255:P258)</f>
        <v>574817.41999999993</v>
      </c>
    </row>
    <row r="260" spans="1:16" ht="15.75" thickTop="1" x14ac:dyDescent="0.25">
      <c r="A260" s="4"/>
      <c r="P260" s="3"/>
    </row>
    <row r="261" spans="1:16" x14ac:dyDescent="0.25">
      <c r="A261" s="4" t="str">
        <f t="shared" si="3"/>
        <v>415</v>
      </c>
      <c r="E261" s="1" t="s">
        <v>122</v>
      </c>
      <c r="F261" s="1" t="s">
        <v>16</v>
      </c>
      <c r="G261" s="1" t="s">
        <v>123</v>
      </c>
      <c r="J261" s="1" t="s">
        <v>18</v>
      </c>
      <c r="K261" s="1" t="s">
        <v>124</v>
      </c>
      <c r="L261" s="1" t="s">
        <v>20</v>
      </c>
      <c r="M261" s="1" t="s">
        <v>21</v>
      </c>
      <c r="O261" s="1" t="s">
        <v>22</v>
      </c>
      <c r="P261" s="3">
        <v>-602255.06999999995</v>
      </c>
    </row>
    <row r="262" spans="1:16" x14ac:dyDescent="0.25">
      <c r="A262" s="4" t="str">
        <f t="shared" si="3"/>
        <v>415</v>
      </c>
      <c r="B262" s="1" t="s">
        <v>429</v>
      </c>
      <c r="C262" s="1" t="s">
        <v>430</v>
      </c>
      <c r="D262" s="1" t="s">
        <v>48</v>
      </c>
      <c r="E262" s="1" t="s">
        <v>122</v>
      </c>
      <c r="F262" s="1" t="s">
        <v>431</v>
      </c>
      <c r="G262" s="1" t="s">
        <v>17</v>
      </c>
      <c r="J262" s="1" t="s">
        <v>18</v>
      </c>
      <c r="K262" s="1" t="s">
        <v>124</v>
      </c>
      <c r="L262" s="1" t="s">
        <v>20</v>
      </c>
      <c r="M262" s="1" t="s">
        <v>21</v>
      </c>
      <c r="O262" s="1" t="s">
        <v>234</v>
      </c>
      <c r="P262" s="3">
        <v>770716.29</v>
      </c>
    </row>
    <row r="263" spans="1:16" x14ac:dyDescent="0.25">
      <c r="A263" s="4" t="str">
        <f t="shared" si="3"/>
        <v>415</v>
      </c>
      <c r="B263" s="1" t="s">
        <v>429</v>
      </c>
      <c r="C263" s="1" t="s">
        <v>430</v>
      </c>
      <c r="D263" s="1" t="s">
        <v>48</v>
      </c>
      <c r="E263" s="1" t="s">
        <v>122</v>
      </c>
      <c r="F263" s="1" t="s">
        <v>235</v>
      </c>
      <c r="G263" s="1" t="s">
        <v>65</v>
      </c>
      <c r="J263" s="1" t="s">
        <v>18</v>
      </c>
      <c r="K263" s="1" t="s">
        <v>124</v>
      </c>
      <c r="L263" s="1" t="s">
        <v>20</v>
      </c>
      <c r="M263" s="1" t="s">
        <v>21</v>
      </c>
      <c r="O263" s="1" t="s">
        <v>228</v>
      </c>
      <c r="P263" s="3">
        <v>555084.21</v>
      </c>
    </row>
    <row r="264" spans="1:16" x14ac:dyDescent="0.25">
      <c r="A264" s="4" t="str">
        <f t="shared" si="3"/>
        <v>415</v>
      </c>
      <c r="B264" s="1" t="s">
        <v>429</v>
      </c>
      <c r="C264" s="1" t="s">
        <v>430</v>
      </c>
      <c r="D264" s="1" t="s">
        <v>48</v>
      </c>
      <c r="E264" s="1" t="s">
        <v>122</v>
      </c>
      <c r="F264" s="1" t="s">
        <v>229</v>
      </c>
      <c r="G264" s="1" t="s">
        <v>107</v>
      </c>
      <c r="J264" s="1" t="s">
        <v>18</v>
      </c>
      <c r="K264" s="1" t="s">
        <v>124</v>
      </c>
      <c r="L264" s="1" t="s">
        <v>20</v>
      </c>
      <c r="M264" s="1" t="s">
        <v>21</v>
      </c>
      <c r="O264" s="1" t="s">
        <v>230</v>
      </c>
      <c r="P264" s="3">
        <v>592243.18000000005</v>
      </c>
    </row>
    <row r="265" spans="1:16" ht="15.75" thickBot="1" x14ac:dyDescent="0.3">
      <c r="A265" s="4"/>
      <c r="P265" s="6">
        <f>SUM(P261:P264)</f>
        <v>1315788.6100000001</v>
      </c>
    </row>
    <row r="266" spans="1:16" ht="15.75" thickTop="1" x14ac:dyDescent="0.25">
      <c r="A266" s="4"/>
      <c r="P266" s="3"/>
    </row>
    <row r="267" spans="1:16" x14ac:dyDescent="0.25">
      <c r="A267" s="4" t="str">
        <f t="shared" si="3"/>
        <v>440</v>
      </c>
      <c r="B267" s="1" t="s">
        <v>252</v>
      </c>
      <c r="C267" s="1" t="s">
        <v>253</v>
      </c>
      <c r="D267" s="1" t="s">
        <v>48</v>
      </c>
      <c r="E267" s="1" t="s">
        <v>254</v>
      </c>
      <c r="F267" s="1" t="s">
        <v>255</v>
      </c>
      <c r="G267" s="1" t="s">
        <v>17</v>
      </c>
      <c r="J267" s="1" t="s">
        <v>18</v>
      </c>
      <c r="K267" s="1" t="s">
        <v>127</v>
      </c>
      <c r="L267" s="1" t="s">
        <v>20</v>
      </c>
      <c r="M267" s="1" t="s">
        <v>21</v>
      </c>
      <c r="O267" s="1" t="s">
        <v>256</v>
      </c>
      <c r="P267" s="3">
        <v>30000000</v>
      </c>
    </row>
    <row r="268" spans="1:16" ht="15.75" thickBot="1" x14ac:dyDescent="0.3">
      <c r="A268" s="4"/>
      <c r="P268" s="6">
        <f>SUM(P267)</f>
        <v>30000000</v>
      </c>
    </row>
    <row r="269" spans="1:16" ht="15.75" thickTop="1" x14ac:dyDescent="0.25">
      <c r="A269" s="4"/>
      <c r="P269" s="3"/>
    </row>
    <row r="270" spans="1:16" x14ac:dyDescent="0.25">
      <c r="A270" s="4" t="str">
        <f t="shared" si="3"/>
        <v>440</v>
      </c>
      <c r="E270" s="1" t="s">
        <v>125</v>
      </c>
      <c r="F270" s="1" t="s">
        <v>16</v>
      </c>
      <c r="G270" s="1" t="s">
        <v>126</v>
      </c>
      <c r="J270" s="1" t="s">
        <v>18</v>
      </c>
      <c r="K270" s="1" t="s">
        <v>127</v>
      </c>
      <c r="L270" s="1" t="s">
        <v>20</v>
      </c>
      <c r="M270" s="1" t="s">
        <v>21</v>
      </c>
      <c r="O270" s="1" t="s">
        <v>22</v>
      </c>
      <c r="P270" s="3">
        <v>-901697.13</v>
      </c>
    </row>
    <row r="271" spans="1:16" x14ac:dyDescent="0.25">
      <c r="A271" s="4" t="str">
        <f t="shared" si="3"/>
        <v>440</v>
      </c>
      <c r="B271" s="1" t="s">
        <v>252</v>
      </c>
      <c r="C271" s="1" t="s">
        <v>253</v>
      </c>
      <c r="D271" s="1" t="s">
        <v>48</v>
      </c>
      <c r="E271" s="1" t="s">
        <v>125</v>
      </c>
      <c r="F271" s="1" t="s">
        <v>257</v>
      </c>
      <c r="G271" s="1" t="s">
        <v>25</v>
      </c>
      <c r="J271" s="1" t="s">
        <v>18</v>
      </c>
      <c r="K271" s="1" t="s">
        <v>127</v>
      </c>
      <c r="L271" s="1" t="s">
        <v>20</v>
      </c>
      <c r="M271" s="1" t="s">
        <v>21</v>
      </c>
      <c r="O271" s="1" t="s">
        <v>258</v>
      </c>
      <c r="P271" s="3">
        <v>-19795.73</v>
      </c>
    </row>
    <row r="272" spans="1:16" x14ac:dyDescent="0.25">
      <c r="A272" s="4" t="str">
        <f t="shared" si="3"/>
        <v>440</v>
      </c>
      <c r="B272" s="1" t="s">
        <v>252</v>
      </c>
      <c r="C272" s="1" t="s">
        <v>253</v>
      </c>
      <c r="D272" s="1" t="s">
        <v>48</v>
      </c>
      <c r="E272" s="1" t="s">
        <v>125</v>
      </c>
      <c r="F272" s="1" t="s">
        <v>259</v>
      </c>
      <c r="G272" s="1" t="s">
        <v>17</v>
      </c>
      <c r="J272" s="1" t="s">
        <v>18</v>
      </c>
      <c r="K272" s="1" t="s">
        <v>127</v>
      </c>
      <c r="L272" s="1" t="s">
        <v>20</v>
      </c>
      <c r="M272" s="1" t="s">
        <v>21</v>
      </c>
      <c r="O272" s="1" t="s">
        <v>234</v>
      </c>
      <c r="P272" s="3">
        <v>1040889.31</v>
      </c>
    </row>
    <row r="273" spans="1:16" x14ac:dyDescent="0.25">
      <c r="A273" s="4" t="str">
        <f t="shared" si="3"/>
        <v>440</v>
      </c>
      <c r="B273" s="1" t="s">
        <v>252</v>
      </c>
      <c r="C273" s="1" t="s">
        <v>253</v>
      </c>
      <c r="D273" s="1" t="s">
        <v>48</v>
      </c>
      <c r="E273" s="1" t="s">
        <v>125</v>
      </c>
      <c r="F273" s="1" t="s">
        <v>226</v>
      </c>
      <c r="G273" s="1" t="s">
        <v>33</v>
      </c>
      <c r="J273" s="1" t="s">
        <v>18</v>
      </c>
      <c r="K273" s="1" t="s">
        <v>127</v>
      </c>
      <c r="L273" s="1" t="s">
        <v>20</v>
      </c>
      <c r="M273" s="1" t="s">
        <v>21</v>
      </c>
      <c r="O273" s="1" t="s">
        <v>228</v>
      </c>
      <c r="P273" s="3">
        <v>478656.45</v>
      </c>
    </row>
    <row r="274" spans="1:16" x14ac:dyDescent="0.25">
      <c r="A274" s="4" t="str">
        <f t="shared" si="3"/>
        <v>440</v>
      </c>
      <c r="B274" s="1" t="s">
        <v>252</v>
      </c>
      <c r="C274" s="1" t="s">
        <v>253</v>
      </c>
      <c r="D274" s="1" t="s">
        <v>48</v>
      </c>
      <c r="E274" s="1" t="s">
        <v>125</v>
      </c>
      <c r="F274" s="1" t="s">
        <v>260</v>
      </c>
      <c r="G274" s="1" t="s">
        <v>17</v>
      </c>
      <c r="J274" s="1" t="s">
        <v>18</v>
      </c>
      <c r="K274" s="1" t="s">
        <v>127</v>
      </c>
      <c r="L274" s="1" t="s">
        <v>20</v>
      </c>
      <c r="M274" s="1" t="s">
        <v>21</v>
      </c>
      <c r="N274" s="1" t="s">
        <v>261</v>
      </c>
      <c r="O274" s="1" t="s">
        <v>230</v>
      </c>
      <c r="P274" s="3">
        <v>838147.87</v>
      </c>
    </row>
    <row r="275" spans="1:16" ht="15.75" thickBot="1" x14ac:dyDescent="0.3">
      <c r="A275" s="4"/>
      <c r="P275" s="6">
        <f>SUM(P270:P274)</f>
        <v>1436200.77</v>
      </c>
    </row>
    <row r="276" spans="1:16" ht="15.75" thickTop="1" x14ac:dyDescent="0.25">
      <c r="A276" s="4"/>
      <c r="P276" s="3"/>
    </row>
    <row r="277" spans="1:16" x14ac:dyDescent="0.25">
      <c r="A277" s="4" t="str">
        <f t="shared" si="3"/>
        <v>440</v>
      </c>
      <c r="E277" s="1" t="s">
        <v>128</v>
      </c>
      <c r="F277" s="1" t="s">
        <v>16</v>
      </c>
      <c r="G277" s="1" t="s">
        <v>129</v>
      </c>
      <c r="J277" s="1" t="s">
        <v>18</v>
      </c>
      <c r="K277" s="1" t="s">
        <v>127</v>
      </c>
      <c r="L277" s="1" t="s">
        <v>20</v>
      </c>
      <c r="M277" s="1" t="s">
        <v>21</v>
      </c>
      <c r="O277" s="1" t="s">
        <v>22</v>
      </c>
      <c r="P277" s="3">
        <v>-1877274.29</v>
      </c>
    </row>
    <row r="278" spans="1:16" x14ac:dyDescent="0.25">
      <c r="A278" s="4" t="str">
        <f t="shared" si="3"/>
        <v>440</v>
      </c>
      <c r="B278" s="1" t="s">
        <v>252</v>
      </c>
      <c r="C278" s="1" t="s">
        <v>253</v>
      </c>
      <c r="D278" s="1" t="s">
        <v>48</v>
      </c>
      <c r="E278" s="1" t="s">
        <v>128</v>
      </c>
      <c r="F278" s="1" t="s">
        <v>257</v>
      </c>
      <c r="G278" s="1" t="s">
        <v>30</v>
      </c>
      <c r="J278" s="1" t="s">
        <v>18</v>
      </c>
      <c r="K278" s="1" t="s">
        <v>127</v>
      </c>
      <c r="L278" s="1" t="s">
        <v>20</v>
      </c>
      <c r="M278" s="1" t="s">
        <v>21</v>
      </c>
      <c r="O278" s="1" t="s">
        <v>258</v>
      </c>
      <c r="P278" s="3">
        <v>-1323354.25</v>
      </c>
    </row>
    <row r="279" spans="1:16" x14ac:dyDescent="0.25">
      <c r="A279" s="4" t="str">
        <f t="shared" si="3"/>
        <v>440</v>
      </c>
      <c r="B279" s="1" t="s">
        <v>252</v>
      </c>
      <c r="C279" s="1" t="s">
        <v>253</v>
      </c>
      <c r="D279" s="1" t="s">
        <v>48</v>
      </c>
      <c r="E279" s="1" t="s">
        <v>128</v>
      </c>
      <c r="F279" s="1" t="s">
        <v>259</v>
      </c>
      <c r="G279" s="1" t="s">
        <v>28</v>
      </c>
      <c r="J279" s="1" t="s">
        <v>18</v>
      </c>
      <c r="K279" s="1" t="s">
        <v>127</v>
      </c>
      <c r="L279" s="1" t="s">
        <v>20</v>
      </c>
      <c r="M279" s="1" t="s">
        <v>21</v>
      </c>
      <c r="O279" s="1" t="s">
        <v>234</v>
      </c>
      <c r="P279" s="3">
        <v>2388382.23</v>
      </c>
    </row>
    <row r="280" spans="1:16" x14ac:dyDescent="0.25">
      <c r="A280" s="4" t="str">
        <f t="shared" si="3"/>
        <v>440</v>
      </c>
      <c r="B280" s="1" t="s">
        <v>252</v>
      </c>
      <c r="C280" s="1" t="s">
        <v>253</v>
      </c>
      <c r="D280" s="1" t="s">
        <v>48</v>
      </c>
      <c r="E280" s="1" t="s">
        <v>128</v>
      </c>
      <c r="F280" s="1" t="s">
        <v>226</v>
      </c>
      <c r="G280" s="1" t="s">
        <v>35</v>
      </c>
      <c r="J280" s="1" t="s">
        <v>18</v>
      </c>
      <c r="K280" s="1" t="s">
        <v>127</v>
      </c>
      <c r="L280" s="1" t="s">
        <v>20</v>
      </c>
      <c r="M280" s="1" t="s">
        <v>21</v>
      </c>
      <c r="O280" s="1" t="s">
        <v>228</v>
      </c>
      <c r="P280" s="3">
        <v>1559510.75</v>
      </c>
    </row>
    <row r="281" spans="1:16" x14ac:dyDescent="0.25">
      <c r="A281" s="4" t="str">
        <f t="shared" si="3"/>
        <v>440</v>
      </c>
      <c r="B281" s="1" t="s">
        <v>252</v>
      </c>
      <c r="C281" s="1" t="s">
        <v>253</v>
      </c>
      <c r="D281" s="1" t="s">
        <v>48</v>
      </c>
      <c r="E281" s="1" t="s">
        <v>128</v>
      </c>
      <c r="F281" s="1" t="s">
        <v>260</v>
      </c>
      <c r="G281" s="1" t="s">
        <v>28</v>
      </c>
      <c r="J281" s="1" t="s">
        <v>18</v>
      </c>
      <c r="K281" s="1" t="s">
        <v>127</v>
      </c>
      <c r="L281" s="1" t="s">
        <v>20</v>
      </c>
      <c r="M281" s="1" t="s">
        <v>21</v>
      </c>
      <c r="N281" s="1" t="s">
        <v>261</v>
      </c>
      <c r="O281" s="1" t="s">
        <v>230</v>
      </c>
      <c r="P281" s="3">
        <v>1456536.85</v>
      </c>
    </row>
    <row r="282" spans="1:16" ht="15.75" thickBot="1" x14ac:dyDescent="0.3">
      <c r="A282" s="4"/>
      <c r="P282" s="6">
        <f>SUM(P277:P281)</f>
        <v>2203801.29</v>
      </c>
    </row>
    <row r="283" spans="1:16" ht="15.75" thickTop="1" x14ac:dyDescent="0.25">
      <c r="A283" s="4"/>
      <c r="P283" s="3"/>
    </row>
    <row r="284" spans="1:16" x14ac:dyDescent="0.25">
      <c r="A284" s="4" t="str">
        <f t="shared" si="3"/>
        <v>443</v>
      </c>
      <c r="E284" s="1" t="s">
        <v>130</v>
      </c>
      <c r="F284" s="1" t="s">
        <v>16</v>
      </c>
      <c r="G284" s="1" t="s">
        <v>131</v>
      </c>
      <c r="J284" s="1" t="s">
        <v>18</v>
      </c>
      <c r="K284" s="1" t="s">
        <v>132</v>
      </c>
      <c r="L284" s="1" t="s">
        <v>20</v>
      </c>
      <c r="M284" s="1" t="s">
        <v>21</v>
      </c>
      <c r="O284" s="1" t="s">
        <v>22</v>
      </c>
      <c r="P284" s="3">
        <v>-13868041.109999999</v>
      </c>
    </row>
    <row r="285" spans="1:16" x14ac:dyDescent="0.25">
      <c r="A285" s="4" t="str">
        <f t="shared" si="3"/>
        <v>443</v>
      </c>
      <c r="B285" s="1" t="s">
        <v>384</v>
      </c>
      <c r="C285" s="1" t="s">
        <v>385</v>
      </c>
      <c r="D285" s="1" t="s">
        <v>48</v>
      </c>
      <c r="E285" s="1" t="s">
        <v>130</v>
      </c>
      <c r="F285" s="1" t="s">
        <v>386</v>
      </c>
      <c r="G285" s="1" t="s">
        <v>17</v>
      </c>
      <c r="J285" s="1" t="s">
        <v>18</v>
      </c>
      <c r="K285" s="1" t="s">
        <v>132</v>
      </c>
      <c r="L285" s="1" t="s">
        <v>20</v>
      </c>
      <c r="M285" s="1" t="s">
        <v>21</v>
      </c>
      <c r="O285" s="1" t="s">
        <v>387</v>
      </c>
      <c r="P285" s="3">
        <v>94200000</v>
      </c>
    </row>
    <row r="286" spans="1:16" x14ac:dyDescent="0.25">
      <c r="A286" s="4" t="str">
        <f t="shared" si="3"/>
        <v>443</v>
      </c>
      <c r="B286" s="1" t="s">
        <v>384</v>
      </c>
      <c r="C286" s="1" t="s">
        <v>385</v>
      </c>
      <c r="D286" s="1" t="s">
        <v>48</v>
      </c>
      <c r="E286" s="1" t="s">
        <v>130</v>
      </c>
      <c r="F286" s="1" t="s">
        <v>386</v>
      </c>
      <c r="G286" s="1" t="s">
        <v>28</v>
      </c>
      <c r="J286" s="1" t="s">
        <v>18</v>
      </c>
      <c r="K286" s="1" t="s">
        <v>132</v>
      </c>
      <c r="L286" s="1" t="s">
        <v>20</v>
      </c>
      <c r="M286" s="1" t="s">
        <v>21</v>
      </c>
      <c r="O286" s="1" t="s">
        <v>388</v>
      </c>
      <c r="P286" s="3">
        <v>45000000</v>
      </c>
    </row>
    <row r="287" spans="1:16" x14ac:dyDescent="0.25">
      <c r="A287" s="4" t="str">
        <f t="shared" si="3"/>
        <v>443</v>
      </c>
      <c r="B287" s="1" t="s">
        <v>384</v>
      </c>
      <c r="C287" s="1" t="s">
        <v>385</v>
      </c>
      <c r="D287" s="1" t="s">
        <v>48</v>
      </c>
      <c r="E287" s="1" t="s">
        <v>130</v>
      </c>
      <c r="F287" s="1" t="s">
        <v>389</v>
      </c>
      <c r="G287" s="1" t="s">
        <v>17</v>
      </c>
      <c r="J287" s="1" t="s">
        <v>18</v>
      </c>
      <c r="K287" s="1" t="s">
        <v>132</v>
      </c>
      <c r="L287" s="1" t="s">
        <v>20</v>
      </c>
      <c r="M287" s="1" t="s">
        <v>21</v>
      </c>
      <c r="O287" s="1" t="s">
        <v>390</v>
      </c>
      <c r="P287" s="3">
        <v>4000000</v>
      </c>
    </row>
    <row r="288" spans="1:16" x14ac:dyDescent="0.25">
      <c r="A288" s="4" t="str">
        <f t="shared" si="3"/>
        <v>443</v>
      </c>
      <c r="B288" s="1" t="s">
        <v>384</v>
      </c>
      <c r="C288" s="1" t="s">
        <v>385</v>
      </c>
      <c r="D288" s="1" t="s">
        <v>48</v>
      </c>
      <c r="E288" s="1" t="s">
        <v>130</v>
      </c>
      <c r="F288" s="1" t="s">
        <v>391</v>
      </c>
      <c r="G288" s="1" t="s">
        <v>17</v>
      </c>
      <c r="J288" s="1" t="s">
        <v>18</v>
      </c>
      <c r="K288" s="1" t="s">
        <v>132</v>
      </c>
      <c r="L288" s="1" t="s">
        <v>20</v>
      </c>
      <c r="M288" s="1" t="s">
        <v>21</v>
      </c>
      <c r="O288" s="1" t="s">
        <v>392</v>
      </c>
      <c r="P288" s="3">
        <v>1850000</v>
      </c>
    </row>
    <row r="289" spans="1:17" x14ac:dyDescent="0.25">
      <c r="A289" s="4" t="str">
        <f t="shared" si="3"/>
        <v>443</v>
      </c>
      <c r="B289" s="1" t="s">
        <v>384</v>
      </c>
      <c r="C289" s="1" t="s">
        <v>385</v>
      </c>
      <c r="D289" s="1" t="s">
        <v>48</v>
      </c>
      <c r="E289" s="1" t="s">
        <v>130</v>
      </c>
      <c r="F289" s="1" t="s">
        <v>393</v>
      </c>
      <c r="G289" s="1" t="s">
        <v>17</v>
      </c>
      <c r="J289" s="1" t="s">
        <v>18</v>
      </c>
      <c r="K289" s="1" t="s">
        <v>132</v>
      </c>
      <c r="L289" s="1" t="s">
        <v>20</v>
      </c>
      <c r="M289" s="1" t="s">
        <v>21</v>
      </c>
      <c r="O289" s="1" t="s">
        <v>234</v>
      </c>
      <c r="P289" s="3">
        <v>16685600.33</v>
      </c>
    </row>
    <row r="290" spans="1:17" x14ac:dyDescent="0.25">
      <c r="A290" s="4" t="str">
        <f t="shared" si="3"/>
        <v>443</v>
      </c>
      <c r="B290" s="1" t="s">
        <v>384</v>
      </c>
      <c r="C290" s="1" t="s">
        <v>385</v>
      </c>
      <c r="D290" s="1" t="s">
        <v>48</v>
      </c>
      <c r="E290" s="1" t="s">
        <v>130</v>
      </c>
      <c r="F290" s="1" t="s">
        <v>290</v>
      </c>
      <c r="G290" s="1" t="s">
        <v>17</v>
      </c>
      <c r="J290" s="1" t="s">
        <v>18</v>
      </c>
      <c r="K290" s="1" t="s">
        <v>132</v>
      </c>
      <c r="L290" s="1" t="s">
        <v>20</v>
      </c>
      <c r="M290" s="1" t="s">
        <v>21</v>
      </c>
      <c r="O290" s="1" t="s">
        <v>291</v>
      </c>
      <c r="P290" s="3">
        <v>2128502</v>
      </c>
    </row>
    <row r="291" spans="1:17" x14ac:dyDescent="0.25">
      <c r="A291" s="4" t="str">
        <f t="shared" si="3"/>
        <v>443</v>
      </c>
      <c r="B291" s="1" t="s">
        <v>384</v>
      </c>
      <c r="C291" s="1" t="s">
        <v>385</v>
      </c>
      <c r="D291" s="1" t="s">
        <v>48</v>
      </c>
      <c r="E291" s="1" t="s">
        <v>130</v>
      </c>
      <c r="F291" s="1" t="s">
        <v>235</v>
      </c>
      <c r="G291" s="1" t="s">
        <v>76</v>
      </c>
      <c r="J291" s="1" t="s">
        <v>18</v>
      </c>
      <c r="K291" s="1" t="s">
        <v>132</v>
      </c>
      <c r="L291" s="1" t="s">
        <v>20</v>
      </c>
      <c r="M291" s="1" t="s">
        <v>21</v>
      </c>
      <c r="O291" s="1" t="s">
        <v>228</v>
      </c>
      <c r="P291" s="3">
        <v>10667443.359999999</v>
      </c>
    </row>
    <row r="292" spans="1:17" x14ac:dyDescent="0.25">
      <c r="A292" s="4" t="str">
        <f t="shared" si="3"/>
        <v>443</v>
      </c>
      <c r="B292" s="1" t="s">
        <v>384</v>
      </c>
      <c r="C292" s="1" t="s">
        <v>385</v>
      </c>
      <c r="D292" s="1" t="s">
        <v>48</v>
      </c>
      <c r="E292" s="1" t="s">
        <v>130</v>
      </c>
      <c r="F292" s="1" t="s">
        <v>229</v>
      </c>
      <c r="G292" s="1" t="s">
        <v>123</v>
      </c>
      <c r="J292" s="1" t="s">
        <v>18</v>
      </c>
      <c r="K292" s="1" t="s">
        <v>132</v>
      </c>
      <c r="L292" s="1" t="s">
        <v>20</v>
      </c>
      <c r="M292" s="1" t="s">
        <v>21</v>
      </c>
      <c r="O292" s="1" t="s">
        <v>230</v>
      </c>
      <c r="P292" s="3">
        <v>13352206.18</v>
      </c>
    </row>
    <row r="293" spans="1:17" x14ac:dyDescent="0.25">
      <c r="A293" s="4" t="str">
        <f t="shared" si="3"/>
        <v>443</v>
      </c>
      <c r="B293" s="1" t="s">
        <v>384</v>
      </c>
      <c r="C293" s="1" t="s">
        <v>385</v>
      </c>
      <c r="D293" s="1" t="s">
        <v>48</v>
      </c>
      <c r="E293" s="1" t="s">
        <v>130</v>
      </c>
      <c r="F293" s="1" t="s">
        <v>275</v>
      </c>
      <c r="G293" s="1" t="s">
        <v>51</v>
      </c>
      <c r="H293" s="1" t="s">
        <v>394</v>
      </c>
      <c r="I293" s="1" t="s">
        <v>17</v>
      </c>
      <c r="J293" s="1" t="s">
        <v>18</v>
      </c>
      <c r="K293" s="1" t="s">
        <v>132</v>
      </c>
      <c r="L293" s="1" t="s">
        <v>20</v>
      </c>
      <c r="M293" s="1" t="s">
        <v>21</v>
      </c>
      <c r="N293" s="1" t="s">
        <v>277</v>
      </c>
      <c r="O293" s="1" t="s">
        <v>395</v>
      </c>
      <c r="P293" s="15">
        <v>3000000</v>
      </c>
      <c r="Q293" s="1" t="s">
        <v>544</v>
      </c>
    </row>
    <row r="294" spans="1:17" x14ac:dyDescent="0.25">
      <c r="A294" s="4" t="str">
        <f t="shared" si="3"/>
        <v>443</v>
      </c>
      <c r="B294" s="1" t="s">
        <v>384</v>
      </c>
      <c r="C294" s="1" t="s">
        <v>385</v>
      </c>
      <c r="D294" s="1" t="s">
        <v>48</v>
      </c>
      <c r="E294" s="1" t="s">
        <v>130</v>
      </c>
      <c r="F294" s="1" t="s">
        <v>275</v>
      </c>
      <c r="G294" s="1" t="s">
        <v>55</v>
      </c>
      <c r="H294" s="1" t="s">
        <v>396</v>
      </c>
      <c r="I294" s="1" t="s">
        <v>17</v>
      </c>
      <c r="J294" s="1" t="s">
        <v>18</v>
      </c>
      <c r="K294" s="1" t="s">
        <v>132</v>
      </c>
      <c r="L294" s="1" t="s">
        <v>20</v>
      </c>
      <c r="M294" s="1" t="s">
        <v>21</v>
      </c>
      <c r="N294" s="1" t="s">
        <v>277</v>
      </c>
      <c r="O294" s="1" t="s">
        <v>397</v>
      </c>
      <c r="P294" s="15">
        <v>25630000</v>
      </c>
      <c r="Q294" s="1" t="s">
        <v>544</v>
      </c>
    </row>
    <row r="295" spans="1:17" ht="15.75" thickBot="1" x14ac:dyDescent="0.3">
      <c r="A295" s="4"/>
      <c r="P295" s="6">
        <f>SUM(P284:P294)</f>
        <v>202645710.75999999</v>
      </c>
    </row>
    <row r="296" spans="1:17" ht="15.75" thickTop="1" x14ac:dyDescent="0.25">
      <c r="A296" s="4"/>
      <c r="P296" s="3"/>
    </row>
    <row r="297" spans="1:17" x14ac:dyDescent="0.25">
      <c r="A297" s="4" t="str">
        <f t="shared" si="3"/>
        <v>471</v>
      </c>
      <c r="B297" s="1" t="s">
        <v>313</v>
      </c>
      <c r="C297" s="1" t="s">
        <v>314</v>
      </c>
      <c r="D297" s="1" t="s">
        <v>48</v>
      </c>
      <c r="E297" s="1" t="s">
        <v>315</v>
      </c>
      <c r="F297" s="1" t="s">
        <v>316</v>
      </c>
      <c r="G297" s="1" t="s">
        <v>17</v>
      </c>
      <c r="J297" s="1" t="s">
        <v>18</v>
      </c>
      <c r="K297" s="1" t="s">
        <v>317</v>
      </c>
      <c r="L297" s="1" t="s">
        <v>20</v>
      </c>
      <c r="M297" s="1" t="s">
        <v>21</v>
      </c>
      <c r="N297" s="1" t="s">
        <v>261</v>
      </c>
      <c r="O297" s="1" t="s">
        <v>318</v>
      </c>
      <c r="P297" s="3">
        <v>15861884.119999999</v>
      </c>
    </row>
    <row r="298" spans="1:17" x14ac:dyDescent="0.25">
      <c r="A298" s="4" t="str">
        <f t="shared" si="3"/>
        <v>471</v>
      </c>
      <c r="B298" s="1" t="s">
        <v>313</v>
      </c>
      <c r="C298" s="1" t="s">
        <v>314</v>
      </c>
      <c r="D298" s="1" t="s">
        <v>48</v>
      </c>
      <c r="E298" s="1" t="s">
        <v>315</v>
      </c>
      <c r="F298" s="1" t="s">
        <v>229</v>
      </c>
      <c r="G298" s="1" t="s">
        <v>197</v>
      </c>
      <c r="J298" s="1" t="s">
        <v>18</v>
      </c>
      <c r="K298" s="1" t="s">
        <v>317</v>
      </c>
      <c r="L298" s="1" t="s">
        <v>20</v>
      </c>
      <c r="M298" s="1" t="s">
        <v>21</v>
      </c>
      <c r="O298" s="1" t="s">
        <v>230</v>
      </c>
      <c r="P298" s="3">
        <v>2962222.87</v>
      </c>
    </row>
    <row r="299" spans="1:17" ht="15.75" thickBot="1" x14ac:dyDescent="0.3">
      <c r="A299" s="4"/>
      <c r="P299" s="6">
        <f>SUM(P297:P298)</f>
        <v>18824106.989999998</v>
      </c>
    </row>
    <row r="300" spans="1:17" ht="15.75" thickTop="1" x14ac:dyDescent="0.25">
      <c r="A300" s="4"/>
      <c r="P300" s="3"/>
    </row>
    <row r="301" spans="1:17" x14ac:dyDescent="0.25">
      <c r="A301" s="4" t="str">
        <f t="shared" si="3"/>
        <v>525</v>
      </c>
      <c r="E301" s="1" t="s">
        <v>133</v>
      </c>
      <c r="F301" s="1" t="s">
        <v>16</v>
      </c>
      <c r="G301" s="1" t="s">
        <v>134</v>
      </c>
      <c r="J301" s="1" t="s">
        <v>18</v>
      </c>
      <c r="K301" s="1" t="s">
        <v>135</v>
      </c>
      <c r="L301" s="1" t="s">
        <v>20</v>
      </c>
      <c r="M301" s="1" t="s">
        <v>21</v>
      </c>
      <c r="O301" s="1" t="s">
        <v>22</v>
      </c>
      <c r="P301" s="3">
        <v>-31099.78</v>
      </c>
    </row>
    <row r="302" spans="1:17" ht="15.75" thickBot="1" x14ac:dyDescent="0.3">
      <c r="A302" s="4"/>
      <c r="P302" s="6">
        <f>SUM(P301)</f>
        <v>-31099.78</v>
      </c>
    </row>
    <row r="303" spans="1:17" ht="15.75" thickTop="1" x14ac:dyDescent="0.25">
      <c r="A303" s="4"/>
      <c r="P303" s="3"/>
    </row>
    <row r="304" spans="1:17" x14ac:dyDescent="0.25">
      <c r="A304" s="4" t="str">
        <f t="shared" si="3"/>
        <v>525</v>
      </c>
      <c r="E304" s="1" t="s">
        <v>136</v>
      </c>
      <c r="F304" s="1" t="s">
        <v>16</v>
      </c>
      <c r="G304" s="1" t="s">
        <v>137</v>
      </c>
      <c r="J304" s="1" t="s">
        <v>18</v>
      </c>
      <c r="K304" s="1" t="s">
        <v>135</v>
      </c>
      <c r="L304" s="1" t="s">
        <v>20</v>
      </c>
      <c r="M304" s="1" t="s">
        <v>21</v>
      </c>
      <c r="O304" s="1" t="s">
        <v>22</v>
      </c>
      <c r="P304" s="3">
        <v>-181795.74</v>
      </c>
    </row>
    <row r="305" spans="1:17" x14ac:dyDescent="0.25">
      <c r="A305" s="4" t="str">
        <f t="shared" si="3"/>
        <v>525</v>
      </c>
      <c r="B305" s="1" t="s">
        <v>319</v>
      </c>
      <c r="C305" s="1" t="s">
        <v>320</v>
      </c>
      <c r="D305" s="1" t="s">
        <v>48</v>
      </c>
      <c r="E305" s="1" t="s">
        <v>136</v>
      </c>
      <c r="F305" s="1" t="s">
        <v>321</v>
      </c>
      <c r="G305" s="1" t="s">
        <v>17</v>
      </c>
      <c r="J305" s="1" t="s">
        <v>18</v>
      </c>
      <c r="K305" s="1" t="s">
        <v>135</v>
      </c>
      <c r="L305" s="1" t="s">
        <v>20</v>
      </c>
      <c r="M305" s="1" t="s">
        <v>21</v>
      </c>
      <c r="O305" s="1" t="s">
        <v>234</v>
      </c>
      <c r="P305" s="3">
        <v>482065.69</v>
      </c>
    </row>
    <row r="306" spans="1:17" x14ac:dyDescent="0.25">
      <c r="A306" s="4" t="str">
        <f t="shared" si="3"/>
        <v>525</v>
      </c>
      <c r="B306" s="1" t="s">
        <v>319</v>
      </c>
      <c r="C306" s="1" t="s">
        <v>320</v>
      </c>
      <c r="D306" s="1" t="s">
        <v>48</v>
      </c>
      <c r="E306" s="1" t="s">
        <v>136</v>
      </c>
      <c r="F306" s="1" t="s">
        <v>235</v>
      </c>
      <c r="G306" s="1" t="s">
        <v>82</v>
      </c>
      <c r="J306" s="1" t="s">
        <v>18</v>
      </c>
      <c r="K306" s="1" t="s">
        <v>135</v>
      </c>
      <c r="L306" s="1" t="s">
        <v>20</v>
      </c>
      <c r="M306" s="1" t="s">
        <v>21</v>
      </c>
      <c r="O306" s="1" t="s">
        <v>228</v>
      </c>
      <c r="P306" s="3">
        <v>68286.06</v>
      </c>
    </row>
    <row r="307" spans="1:17" x14ac:dyDescent="0.25">
      <c r="A307" s="4" t="str">
        <f t="shared" si="3"/>
        <v>525</v>
      </c>
      <c r="B307" s="1" t="s">
        <v>319</v>
      </c>
      <c r="C307" s="1" t="s">
        <v>320</v>
      </c>
      <c r="D307" s="1" t="s">
        <v>48</v>
      </c>
      <c r="E307" s="1" t="s">
        <v>136</v>
      </c>
      <c r="F307" s="1" t="s">
        <v>229</v>
      </c>
      <c r="G307" s="1" t="s">
        <v>76</v>
      </c>
      <c r="J307" s="1" t="s">
        <v>18</v>
      </c>
      <c r="K307" s="1" t="s">
        <v>135</v>
      </c>
      <c r="L307" s="1" t="s">
        <v>20</v>
      </c>
      <c r="M307" s="1" t="s">
        <v>21</v>
      </c>
      <c r="O307" s="1" t="s">
        <v>230</v>
      </c>
      <c r="P307" s="3">
        <v>34291.839999999997</v>
      </c>
    </row>
    <row r="308" spans="1:17" ht="15.75" thickBot="1" x14ac:dyDescent="0.3">
      <c r="A308" s="4"/>
      <c r="P308" s="6">
        <f>SUM(P304:P307)</f>
        <v>402847.85</v>
      </c>
    </row>
    <row r="309" spans="1:17" ht="15.75" thickTop="1" x14ac:dyDescent="0.25">
      <c r="A309" s="4"/>
      <c r="P309" s="3"/>
    </row>
    <row r="310" spans="1:17" x14ac:dyDescent="0.25">
      <c r="A310" s="4" t="str">
        <f t="shared" si="3"/>
        <v>543</v>
      </c>
      <c r="E310" s="1" t="s">
        <v>138</v>
      </c>
      <c r="F310" s="1" t="s">
        <v>16</v>
      </c>
      <c r="G310" s="1" t="s">
        <v>139</v>
      </c>
      <c r="J310" s="1" t="s">
        <v>18</v>
      </c>
      <c r="K310" s="1" t="s">
        <v>140</v>
      </c>
      <c r="L310" s="1" t="s">
        <v>20</v>
      </c>
      <c r="M310" s="1" t="s">
        <v>21</v>
      </c>
      <c r="O310" s="1" t="s">
        <v>22</v>
      </c>
      <c r="P310" s="3">
        <v>-16317.82</v>
      </c>
    </row>
    <row r="311" spans="1:17" x14ac:dyDescent="0.25">
      <c r="A311" s="4" t="str">
        <f t="shared" si="3"/>
        <v>543</v>
      </c>
      <c r="B311" s="1" t="s">
        <v>419</v>
      </c>
      <c r="C311" s="1" t="s">
        <v>420</v>
      </c>
      <c r="D311" s="1" t="s">
        <v>48</v>
      </c>
      <c r="E311" s="1" t="s">
        <v>138</v>
      </c>
      <c r="F311" s="1" t="s">
        <v>421</v>
      </c>
      <c r="G311" s="1" t="s">
        <v>17</v>
      </c>
      <c r="J311" s="1" t="s">
        <v>18</v>
      </c>
      <c r="K311" s="1" t="s">
        <v>140</v>
      </c>
      <c r="L311" s="1" t="s">
        <v>20</v>
      </c>
      <c r="M311" s="1" t="s">
        <v>21</v>
      </c>
      <c r="O311" s="1" t="s">
        <v>234</v>
      </c>
      <c r="P311" s="3">
        <v>19786.810000000001</v>
      </c>
    </row>
    <row r="312" spans="1:17" x14ac:dyDescent="0.25">
      <c r="A312" s="4" t="str">
        <f t="shared" si="3"/>
        <v>543</v>
      </c>
      <c r="B312" s="1" t="s">
        <v>419</v>
      </c>
      <c r="C312" s="1" t="s">
        <v>420</v>
      </c>
      <c r="D312" s="1" t="s">
        <v>48</v>
      </c>
      <c r="E312" s="1" t="s">
        <v>138</v>
      </c>
      <c r="F312" s="1" t="s">
        <v>235</v>
      </c>
      <c r="G312" s="1" t="s">
        <v>86</v>
      </c>
      <c r="J312" s="1" t="s">
        <v>18</v>
      </c>
      <c r="K312" s="1" t="s">
        <v>140</v>
      </c>
      <c r="L312" s="1" t="s">
        <v>20</v>
      </c>
      <c r="M312" s="1" t="s">
        <v>21</v>
      </c>
      <c r="O312" s="1" t="s">
        <v>228</v>
      </c>
      <c r="P312" s="3">
        <v>3614.62</v>
      </c>
    </row>
    <row r="313" spans="1:17" x14ac:dyDescent="0.25">
      <c r="A313" s="4" t="str">
        <f t="shared" si="3"/>
        <v>543</v>
      </c>
      <c r="B313" s="1" t="s">
        <v>419</v>
      </c>
      <c r="C313" s="1" t="s">
        <v>420</v>
      </c>
      <c r="D313" s="1" t="s">
        <v>48</v>
      </c>
      <c r="E313" s="1" t="s">
        <v>138</v>
      </c>
      <c r="F313" s="1" t="s">
        <v>229</v>
      </c>
      <c r="G313" s="1" t="s">
        <v>25</v>
      </c>
      <c r="J313" s="1" t="s">
        <v>18</v>
      </c>
      <c r="K313" s="1" t="s">
        <v>140</v>
      </c>
      <c r="L313" s="1" t="s">
        <v>20</v>
      </c>
      <c r="M313" s="1" t="s">
        <v>21</v>
      </c>
      <c r="O313" s="1" t="s">
        <v>230</v>
      </c>
      <c r="P313" s="3">
        <v>4266.55</v>
      </c>
    </row>
    <row r="314" spans="1:17" ht="15.75" thickBot="1" x14ac:dyDescent="0.3">
      <c r="A314" s="4"/>
      <c r="P314" s="6">
        <f>SUM(P310:P313)</f>
        <v>11350.160000000002</v>
      </c>
    </row>
    <row r="315" spans="1:17" ht="15.75" thickTop="1" x14ac:dyDescent="0.25">
      <c r="A315" s="4"/>
      <c r="P315" s="3"/>
    </row>
    <row r="316" spans="1:17" x14ac:dyDescent="0.25">
      <c r="A316" s="4" t="str">
        <f t="shared" si="3"/>
        <v>581</v>
      </c>
      <c r="B316" s="1" t="s">
        <v>458</v>
      </c>
      <c r="C316" s="1" t="s">
        <v>459</v>
      </c>
      <c r="D316" s="1" t="s">
        <v>48</v>
      </c>
      <c r="E316" s="1" t="s">
        <v>460</v>
      </c>
      <c r="F316" s="1" t="s">
        <v>461</v>
      </c>
      <c r="G316" s="1" t="s">
        <v>17</v>
      </c>
      <c r="J316" s="1" t="s">
        <v>18</v>
      </c>
      <c r="K316" s="1" t="s">
        <v>143</v>
      </c>
      <c r="L316" s="1" t="s">
        <v>20</v>
      </c>
      <c r="M316" s="1" t="s">
        <v>21</v>
      </c>
      <c r="O316" s="1" t="s">
        <v>462</v>
      </c>
      <c r="P316" s="15">
        <v>15700000</v>
      </c>
      <c r="Q316" s="1" t="s">
        <v>544</v>
      </c>
    </row>
    <row r="317" spans="1:17" x14ac:dyDescent="0.25">
      <c r="A317" s="4" t="str">
        <f t="shared" si="3"/>
        <v>581</v>
      </c>
      <c r="B317" s="1" t="s">
        <v>458</v>
      </c>
      <c r="C317" s="1" t="s">
        <v>459</v>
      </c>
      <c r="D317" s="1" t="s">
        <v>48</v>
      </c>
      <c r="E317" s="1" t="s">
        <v>460</v>
      </c>
      <c r="F317" s="1" t="s">
        <v>463</v>
      </c>
      <c r="G317" s="1" t="s">
        <v>17</v>
      </c>
      <c r="J317" s="1" t="s">
        <v>18</v>
      </c>
      <c r="K317" s="1" t="s">
        <v>143</v>
      </c>
      <c r="L317" s="1" t="s">
        <v>20</v>
      </c>
      <c r="M317" s="1" t="s">
        <v>21</v>
      </c>
      <c r="O317" s="1" t="s">
        <v>464</v>
      </c>
      <c r="P317" s="3">
        <v>43800000</v>
      </c>
    </row>
    <row r="318" spans="1:17" x14ac:dyDescent="0.25">
      <c r="A318" s="4" t="str">
        <f t="shared" si="3"/>
        <v>581</v>
      </c>
      <c r="B318" s="1" t="s">
        <v>458</v>
      </c>
      <c r="C318" s="1" t="s">
        <v>459</v>
      </c>
      <c r="D318" s="1" t="s">
        <v>48</v>
      </c>
      <c r="E318" s="1" t="s">
        <v>460</v>
      </c>
      <c r="F318" s="1" t="s">
        <v>275</v>
      </c>
      <c r="G318" s="1" t="s">
        <v>57</v>
      </c>
      <c r="H318" s="1" t="s">
        <v>465</v>
      </c>
      <c r="I318" s="1" t="s">
        <v>17</v>
      </c>
      <c r="J318" s="1" t="s">
        <v>18</v>
      </c>
      <c r="K318" s="1" t="s">
        <v>143</v>
      </c>
      <c r="L318" s="1" t="s">
        <v>20</v>
      </c>
      <c r="M318" s="1" t="s">
        <v>21</v>
      </c>
      <c r="N318" s="1" t="s">
        <v>277</v>
      </c>
      <c r="O318" s="1" t="s">
        <v>466</v>
      </c>
      <c r="P318" s="15">
        <v>14300000</v>
      </c>
      <c r="Q318" s="1" t="s">
        <v>544</v>
      </c>
    </row>
    <row r="319" spans="1:17" ht="15.75" thickBot="1" x14ac:dyDescent="0.3">
      <c r="A319" s="4"/>
      <c r="P319" s="6">
        <f>SUM(P316:P318)</f>
        <v>73800000</v>
      </c>
    </row>
    <row r="320" spans="1:17" ht="15.75" thickTop="1" x14ac:dyDescent="0.25">
      <c r="A320" s="4"/>
      <c r="P320" s="3"/>
    </row>
    <row r="321" spans="1:16" x14ac:dyDescent="0.25">
      <c r="A321" s="4" t="str">
        <f t="shared" si="3"/>
        <v>581</v>
      </c>
      <c r="E321" s="1" t="s">
        <v>141</v>
      </c>
      <c r="F321" s="1" t="s">
        <v>16</v>
      </c>
      <c r="G321" s="1" t="s">
        <v>142</v>
      </c>
      <c r="J321" s="1" t="s">
        <v>18</v>
      </c>
      <c r="K321" s="1" t="s">
        <v>143</v>
      </c>
      <c r="L321" s="1" t="s">
        <v>20</v>
      </c>
      <c r="M321" s="1" t="s">
        <v>21</v>
      </c>
      <c r="O321" s="1" t="s">
        <v>22</v>
      </c>
      <c r="P321" s="3">
        <v>-88633.7</v>
      </c>
    </row>
    <row r="322" spans="1:16" x14ac:dyDescent="0.25">
      <c r="A322" s="4" t="str">
        <f t="shared" si="3"/>
        <v>581</v>
      </c>
      <c r="B322" s="1" t="s">
        <v>458</v>
      </c>
      <c r="C322" s="1" t="s">
        <v>459</v>
      </c>
      <c r="D322" s="1" t="s">
        <v>48</v>
      </c>
      <c r="E322" s="1" t="s">
        <v>141</v>
      </c>
      <c r="F322" s="1" t="s">
        <v>467</v>
      </c>
      <c r="G322" s="1" t="s">
        <v>17</v>
      </c>
      <c r="J322" s="1" t="s">
        <v>18</v>
      </c>
      <c r="K322" s="1" t="s">
        <v>143</v>
      </c>
      <c r="L322" s="1" t="s">
        <v>20</v>
      </c>
      <c r="M322" s="1" t="s">
        <v>21</v>
      </c>
      <c r="O322" s="1" t="s">
        <v>468</v>
      </c>
      <c r="P322" s="3">
        <v>1095679</v>
      </c>
    </row>
    <row r="323" spans="1:16" x14ac:dyDescent="0.25">
      <c r="A323" s="4" t="str">
        <f t="shared" si="3"/>
        <v>581</v>
      </c>
      <c r="B323" s="1" t="s">
        <v>458</v>
      </c>
      <c r="C323" s="1" t="s">
        <v>459</v>
      </c>
      <c r="D323" s="1" t="s">
        <v>48</v>
      </c>
      <c r="E323" s="1" t="s">
        <v>141</v>
      </c>
      <c r="F323" s="1" t="s">
        <v>469</v>
      </c>
      <c r="G323" s="1" t="s">
        <v>17</v>
      </c>
      <c r="J323" s="1" t="s">
        <v>18</v>
      </c>
      <c r="K323" s="1" t="s">
        <v>143</v>
      </c>
      <c r="L323" s="1" t="s">
        <v>20</v>
      </c>
      <c r="M323" s="1" t="s">
        <v>21</v>
      </c>
      <c r="O323" s="1" t="s">
        <v>470</v>
      </c>
      <c r="P323" s="3">
        <v>104501.75</v>
      </c>
    </row>
    <row r="324" spans="1:16" x14ac:dyDescent="0.25">
      <c r="A324" s="4" t="str">
        <f t="shared" si="3"/>
        <v>581</v>
      </c>
      <c r="E324" s="1" t="s">
        <v>144</v>
      </c>
      <c r="F324" s="1" t="s">
        <v>16</v>
      </c>
      <c r="G324" s="1" t="s">
        <v>145</v>
      </c>
      <c r="J324" s="1" t="s">
        <v>18</v>
      </c>
      <c r="K324" s="1" t="s">
        <v>143</v>
      </c>
      <c r="L324" s="1" t="s">
        <v>20</v>
      </c>
      <c r="M324" s="1" t="s">
        <v>21</v>
      </c>
      <c r="O324" s="1" t="s">
        <v>22</v>
      </c>
      <c r="P324" s="3">
        <v>-9078.59</v>
      </c>
    </row>
    <row r="325" spans="1:16" ht="15.75" thickBot="1" x14ac:dyDescent="0.3">
      <c r="A325" s="4"/>
      <c r="P325" s="6">
        <f>SUM(P321:P324)</f>
        <v>1102468.46</v>
      </c>
    </row>
    <row r="326" spans="1:16" ht="15.75" thickTop="1" x14ac:dyDescent="0.25">
      <c r="A326" s="4"/>
      <c r="P326" s="3"/>
    </row>
    <row r="327" spans="1:16" x14ac:dyDescent="0.25">
      <c r="A327" s="4" t="str">
        <f t="shared" si="3"/>
        <v>584</v>
      </c>
      <c r="E327" s="1" t="s">
        <v>146</v>
      </c>
      <c r="F327" s="1" t="s">
        <v>16</v>
      </c>
      <c r="G327" s="1" t="s">
        <v>147</v>
      </c>
      <c r="J327" s="1" t="s">
        <v>18</v>
      </c>
      <c r="K327" s="1" t="s">
        <v>148</v>
      </c>
      <c r="L327" s="1" t="s">
        <v>20</v>
      </c>
      <c r="M327" s="1" t="s">
        <v>21</v>
      </c>
      <c r="O327" s="1" t="s">
        <v>22</v>
      </c>
      <c r="P327" s="3">
        <v>-99.99</v>
      </c>
    </row>
    <row r="328" spans="1:16" ht="15.75" thickBot="1" x14ac:dyDescent="0.3">
      <c r="A328" s="4"/>
      <c r="P328" s="6">
        <f>SUM(P327)</f>
        <v>-99.99</v>
      </c>
    </row>
    <row r="329" spans="1:16" ht="15.75" thickTop="1" x14ac:dyDescent="0.25">
      <c r="A329" s="4"/>
      <c r="P329" s="3"/>
    </row>
    <row r="330" spans="1:16" x14ac:dyDescent="0.25">
      <c r="A330" s="4" t="str">
        <f t="shared" si="3"/>
        <v>584</v>
      </c>
      <c r="B330" s="1" t="s">
        <v>532</v>
      </c>
      <c r="C330" s="1" t="s">
        <v>533</v>
      </c>
      <c r="D330" s="1" t="s">
        <v>48</v>
      </c>
      <c r="E330" s="1" t="s">
        <v>534</v>
      </c>
      <c r="F330" s="1" t="s">
        <v>535</v>
      </c>
      <c r="G330" s="1" t="s">
        <v>17</v>
      </c>
      <c r="J330" s="1" t="s">
        <v>18</v>
      </c>
      <c r="K330" s="1" t="s">
        <v>148</v>
      </c>
      <c r="L330" s="1" t="s">
        <v>20</v>
      </c>
      <c r="M330" s="1" t="s">
        <v>21</v>
      </c>
      <c r="O330" s="1" t="s">
        <v>234</v>
      </c>
      <c r="P330" s="3">
        <v>99.99</v>
      </c>
    </row>
    <row r="331" spans="1:16" x14ac:dyDescent="0.25">
      <c r="A331" s="4" t="str">
        <f t="shared" si="3"/>
        <v>584</v>
      </c>
      <c r="B331" s="1" t="s">
        <v>532</v>
      </c>
      <c r="C331" s="1" t="s">
        <v>533</v>
      </c>
      <c r="D331" s="1" t="s">
        <v>48</v>
      </c>
      <c r="E331" s="1" t="s">
        <v>534</v>
      </c>
      <c r="F331" s="1" t="s">
        <v>235</v>
      </c>
      <c r="G331" s="1" t="s">
        <v>88</v>
      </c>
      <c r="J331" s="1" t="s">
        <v>18</v>
      </c>
      <c r="K331" s="1" t="s">
        <v>148</v>
      </c>
      <c r="L331" s="1" t="s">
        <v>20</v>
      </c>
      <c r="M331" s="1" t="s">
        <v>21</v>
      </c>
      <c r="O331" s="1" t="s">
        <v>228</v>
      </c>
      <c r="P331" s="3">
        <v>15132.45</v>
      </c>
    </row>
    <row r="332" spans="1:16" x14ac:dyDescent="0.25">
      <c r="A332" s="4" t="str">
        <f t="shared" si="3"/>
        <v>584</v>
      </c>
      <c r="B332" s="1" t="s">
        <v>532</v>
      </c>
      <c r="C332" s="1" t="s">
        <v>533</v>
      </c>
      <c r="D332" s="1" t="s">
        <v>48</v>
      </c>
      <c r="E332" s="1" t="s">
        <v>534</v>
      </c>
      <c r="F332" s="1" t="s">
        <v>229</v>
      </c>
      <c r="G332" s="1" t="s">
        <v>55</v>
      </c>
      <c r="J332" s="1" t="s">
        <v>18</v>
      </c>
      <c r="K332" s="1" t="s">
        <v>148</v>
      </c>
      <c r="L332" s="1" t="s">
        <v>20</v>
      </c>
      <c r="M332" s="1" t="s">
        <v>21</v>
      </c>
      <c r="O332" s="1" t="s">
        <v>230</v>
      </c>
      <c r="P332" s="3">
        <v>3319.34</v>
      </c>
    </row>
    <row r="333" spans="1:16" ht="15.75" thickBot="1" x14ac:dyDescent="0.3">
      <c r="A333" s="4"/>
      <c r="P333" s="6">
        <f>SUM(P330:P332)</f>
        <v>18551.78</v>
      </c>
    </row>
    <row r="334" spans="1:16" ht="15.75" thickTop="1" x14ac:dyDescent="0.25">
      <c r="A334" s="4"/>
      <c r="P334" s="3"/>
    </row>
    <row r="335" spans="1:16" x14ac:dyDescent="0.25">
      <c r="A335" s="4" t="str">
        <f t="shared" si="3"/>
        <v>585</v>
      </c>
      <c r="E335" s="1" t="s">
        <v>149</v>
      </c>
      <c r="F335" s="1" t="s">
        <v>16</v>
      </c>
      <c r="G335" s="1" t="s">
        <v>150</v>
      </c>
      <c r="J335" s="1" t="s">
        <v>18</v>
      </c>
      <c r="K335" s="1" t="s">
        <v>151</v>
      </c>
      <c r="L335" s="1" t="s">
        <v>20</v>
      </c>
      <c r="M335" s="1" t="s">
        <v>21</v>
      </c>
      <c r="O335" s="1" t="s">
        <v>22</v>
      </c>
      <c r="P335" s="3">
        <v>-24180.799999999999</v>
      </c>
    </row>
    <row r="336" spans="1:16" x14ac:dyDescent="0.25">
      <c r="A336" s="4" t="str">
        <f t="shared" si="3"/>
        <v>585</v>
      </c>
      <c r="B336" s="1" t="s">
        <v>350</v>
      </c>
      <c r="C336" s="1" t="s">
        <v>351</v>
      </c>
      <c r="D336" s="1" t="s">
        <v>48</v>
      </c>
      <c r="E336" s="1" t="s">
        <v>149</v>
      </c>
      <c r="F336" s="1" t="s">
        <v>352</v>
      </c>
      <c r="G336" s="1" t="s">
        <v>17</v>
      </c>
      <c r="J336" s="1" t="s">
        <v>18</v>
      </c>
      <c r="K336" s="1" t="s">
        <v>151</v>
      </c>
      <c r="L336" s="1" t="s">
        <v>20</v>
      </c>
      <c r="M336" s="1" t="s">
        <v>21</v>
      </c>
      <c r="N336" s="1" t="s">
        <v>261</v>
      </c>
      <c r="O336" s="1" t="s">
        <v>318</v>
      </c>
      <c r="P336" s="3">
        <v>44968.46</v>
      </c>
    </row>
    <row r="337" spans="1:16" x14ac:dyDescent="0.25">
      <c r="A337" s="4" t="str">
        <f t="shared" si="3"/>
        <v>585</v>
      </c>
      <c r="B337" s="1" t="s">
        <v>350</v>
      </c>
      <c r="C337" s="1" t="s">
        <v>351</v>
      </c>
      <c r="D337" s="1" t="s">
        <v>48</v>
      </c>
      <c r="E337" s="1" t="s">
        <v>149</v>
      </c>
      <c r="F337" s="1" t="s">
        <v>353</v>
      </c>
      <c r="G337" s="1" t="s">
        <v>17</v>
      </c>
      <c r="J337" s="1" t="s">
        <v>18</v>
      </c>
      <c r="K337" s="1" t="s">
        <v>151</v>
      </c>
      <c r="L337" s="1" t="s">
        <v>20</v>
      </c>
      <c r="M337" s="1" t="s">
        <v>21</v>
      </c>
      <c r="N337" s="1" t="s">
        <v>261</v>
      </c>
      <c r="O337" s="1" t="s">
        <v>230</v>
      </c>
      <c r="P337" s="3">
        <v>13718.35</v>
      </c>
    </row>
    <row r="338" spans="1:16" ht="15.75" thickBot="1" x14ac:dyDescent="0.3">
      <c r="A338" s="4"/>
      <c r="P338" s="6">
        <f>SUM(P335:P337)</f>
        <v>34506.01</v>
      </c>
    </row>
    <row r="339" spans="1:16" ht="15.75" thickTop="1" x14ac:dyDescent="0.25">
      <c r="A339" s="4"/>
      <c r="P339" s="3"/>
    </row>
    <row r="340" spans="1:16" x14ac:dyDescent="0.25">
      <c r="A340" s="4" t="str">
        <f t="shared" si="3"/>
        <v>585</v>
      </c>
      <c r="E340" s="1" t="s">
        <v>152</v>
      </c>
      <c r="F340" s="1" t="s">
        <v>16</v>
      </c>
      <c r="G340" s="1" t="s">
        <v>153</v>
      </c>
      <c r="J340" s="1" t="s">
        <v>18</v>
      </c>
      <c r="K340" s="1" t="s">
        <v>151</v>
      </c>
      <c r="L340" s="1" t="s">
        <v>20</v>
      </c>
      <c r="M340" s="1" t="s">
        <v>21</v>
      </c>
      <c r="O340" s="1" t="s">
        <v>22</v>
      </c>
      <c r="P340" s="3">
        <v>-2246.84</v>
      </c>
    </row>
    <row r="341" spans="1:16" x14ac:dyDescent="0.25">
      <c r="A341" s="4" t="str">
        <f t="shared" si="3"/>
        <v>585</v>
      </c>
      <c r="B341" s="1" t="s">
        <v>350</v>
      </c>
      <c r="C341" s="1" t="s">
        <v>351</v>
      </c>
      <c r="D341" s="1" t="s">
        <v>48</v>
      </c>
      <c r="E341" s="1" t="s">
        <v>152</v>
      </c>
      <c r="F341" s="1" t="s">
        <v>352</v>
      </c>
      <c r="G341" s="1" t="s">
        <v>28</v>
      </c>
      <c r="J341" s="1" t="s">
        <v>18</v>
      </c>
      <c r="K341" s="1" t="s">
        <v>151</v>
      </c>
      <c r="L341" s="1" t="s">
        <v>20</v>
      </c>
      <c r="M341" s="1" t="s">
        <v>21</v>
      </c>
      <c r="N341" s="1" t="s">
        <v>261</v>
      </c>
      <c r="O341" s="1" t="s">
        <v>318</v>
      </c>
      <c r="P341" s="3">
        <v>2885.84</v>
      </c>
    </row>
    <row r="342" spans="1:16" x14ac:dyDescent="0.25">
      <c r="A342" s="4" t="str">
        <f t="shared" si="3"/>
        <v>585</v>
      </c>
      <c r="B342" s="1" t="s">
        <v>350</v>
      </c>
      <c r="C342" s="1" t="s">
        <v>351</v>
      </c>
      <c r="D342" s="1" t="s">
        <v>48</v>
      </c>
      <c r="E342" s="1" t="s">
        <v>152</v>
      </c>
      <c r="F342" s="1" t="s">
        <v>353</v>
      </c>
      <c r="G342" s="1" t="s">
        <v>28</v>
      </c>
      <c r="J342" s="1" t="s">
        <v>18</v>
      </c>
      <c r="K342" s="1" t="s">
        <v>151</v>
      </c>
      <c r="L342" s="1" t="s">
        <v>20</v>
      </c>
      <c r="M342" s="1" t="s">
        <v>21</v>
      </c>
      <c r="N342" s="1" t="s">
        <v>261</v>
      </c>
      <c r="O342" s="1" t="s">
        <v>230</v>
      </c>
      <c r="P342" s="3">
        <v>3525.51</v>
      </c>
    </row>
    <row r="343" spans="1:16" ht="15.75" thickBot="1" x14ac:dyDescent="0.3">
      <c r="A343" s="4"/>
      <c r="P343" s="6">
        <f>SUM(P340:P342)</f>
        <v>4164.51</v>
      </c>
    </row>
    <row r="344" spans="1:16" ht="15.75" thickTop="1" x14ac:dyDescent="0.25">
      <c r="A344" s="4"/>
      <c r="P344" s="3"/>
    </row>
    <row r="345" spans="1:16" x14ac:dyDescent="0.25">
      <c r="A345" s="4" t="str">
        <f t="shared" si="3"/>
        <v>603</v>
      </c>
      <c r="E345" s="1" t="s">
        <v>154</v>
      </c>
      <c r="F345" s="1" t="s">
        <v>16</v>
      </c>
      <c r="G345" s="1" t="s">
        <v>155</v>
      </c>
      <c r="J345" s="1" t="s">
        <v>18</v>
      </c>
      <c r="K345" s="1" t="s">
        <v>156</v>
      </c>
      <c r="L345" s="1" t="s">
        <v>20</v>
      </c>
      <c r="M345" s="1" t="s">
        <v>21</v>
      </c>
      <c r="O345" s="1" t="s">
        <v>22</v>
      </c>
      <c r="P345" s="3">
        <v>-682364.99</v>
      </c>
    </row>
    <row r="346" spans="1:16" x14ac:dyDescent="0.25">
      <c r="A346" s="4" t="str">
        <f t="shared" si="3"/>
        <v>603</v>
      </c>
      <c r="B346" s="1" t="s">
        <v>442</v>
      </c>
      <c r="C346" s="1" t="s">
        <v>443</v>
      </c>
      <c r="D346" s="1" t="s">
        <v>48</v>
      </c>
      <c r="E346" s="1" t="s">
        <v>154</v>
      </c>
      <c r="F346" s="1" t="s">
        <v>444</v>
      </c>
      <c r="G346" s="1" t="s">
        <v>17</v>
      </c>
      <c r="J346" s="1" t="s">
        <v>18</v>
      </c>
      <c r="K346" s="1" t="s">
        <v>156</v>
      </c>
      <c r="L346" s="1" t="s">
        <v>20</v>
      </c>
      <c r="M346" s="1" t="s">
        <v>21</v>
      </c>
      <c r="O346" s="1" t="s">
        <v>234</v>
      </c>
      <c r="P346" s="3">
        <v>779000.44</v>
      </c>
    </row>
    <row r="347" spans="1:16" x14ac:dyDescent="0.25">
      <c r="A347" s="4" t="str">
        <f t="shared" si="3"/>
        <v>603</v>
      </c>
      <c r="B347" s="1" t="s">
        <v>442</v>
      </c>
      <c r="C347" s="1" t="s">
        <v>443</v>
      </c>
      <c r="D347" s="1" t="s">
        <v>48</v>
      </c>
      <c r="E347" s="1" t="s">
        <v>154</v>
      </c>
      <c r="F347" s="1" t="s">
        <v>445</v>
      </c>
      <c r="G347" s="1" t="s">
        <v>17</v>
      </c>
      <c r="J347" s="1" t="s">
        <v>18</v>
      </c>
      <c r="K347" s="1" t="s">
        <v>156</v>
      </c>
      <c r="L347" s="1" t="s">
        <v>20</v>
      </c>
      <c r="M347" s="1" t="s">
        <v>21</v>
      </c>
      <c r="N347" s="1" t="s">
        <v>261</v>
      </c>
      <c r="O347" s="1" t="s">
        <v>228</v>
      </c>
      <c r="P347" s="3">
        <v>240314.39</v>
      </c>
    </row>
    <row r="348" spans="1:16" x14ac:dyDescent="0.25">
      <c r="A348" s="4" t="str">
        <f t="shared" si="3"/>
        <v>603</v>
      </c>
      <c r="B348" s="1" t="s">
        <v>442</v>
      </c>
      <c r="C348" s="1" t="s">
        <v>443</v>
      </c>
      <c r="D348" s="1" t="s">
        <v>48</v>
      </c>
      <c r="E348" s="1" t="s">
        <v>154</v>
      </c>
      <c r="F348" s="1" t="s">
        <v>229</v>
      </c>
      <c r="G348" s="1" t="s">
        <v>137</v>
      </c>
      <c r="J348" s="1" t="s">
        <v>18</v>
      </c>
      <c r="K348" s="1" t="s">
        <v>156</v>
      </c>
      <c r="L348" s="1" t="s">
        <v>20</v>
      </c>
      <c r="M348" s="1" t="s">
        <v>21</v>
      </c>
      <c r="O348" s="1" t="s">
        <v>230</v>
      </c>
      <c r="P348" s="3">
        <v>251944.92</v>
      </c>
    </row>
    <row r="349" spans="1:16" ht="15.75" thickBot="1" x14ac:dyDescent="0.3">
      <c r="A349" s="4"/>
      <c r="P349" s="6">
        <f>SUM(P345:P348)</f>
        <v>588894.76</v>
      </c>
    </row>
    <row r="350" spans="1:16" ht="15.75" thickTop="1" x14ac:dyDescent="0.25">
      <c r="A350" s="4"/>
      <c r="P350" s="3"/>
    </row>
    <row r="351" spans="1:16" x14ac:dyDescent="0.25">
      <c r="A351" s="4" t="str">
        <f t="shared" si="3"/>
        <v>603</v>
      </c>
      <c r="E351" s="1" t="s">
        <v>157</v>
      </c>
      <c r="F351" s="1" t="s">
        <v>16</v>
      </c>
      <c r="G351" s="1" t="s">
        <v>158</v>
      </c>
      <c r="J351" s="1" t="s">
        <v>18</v>
      </c>
      <c r="K351" s="1" t="s">
        <v>156</v>
      </c>
      <c r="L351" s="1" t="s">
        <v>20</v>
      </c>
      <c r="M351" s="1" t="s">
        <v>21</v>
      </c>
      <c r="O351" s="1" t="s">
        <v>22</v>
      </c>
      <c r="P351" s="3">
        <v>-39249.15</v>
      </c>
    </row>
    <row r="352" spans="1:16" x14ac:dyDescent="0.25">
      <c r="A352" s="4" t="str">
        <f t="shared" si="3"/>
        <v>603</v>
      </c>
      <c r="B352" s="1" t="s">
        <v>442</v>
      </c>
      <c r="C352" s="1" t="s">
        <v>443</v>
      </c>
      <c r="D352" s="1" t="s">
        <v>48</v>
      </c>
      <c r="E352" s="1" t="s">
        <v>157</v>
      </c>
      <c r="F352" s="1" t="s">
        <v>444</v>
      </c>
      <c r="G352" s="1" t="s">
        <v>25</v>
      </c>
      <c r="J352" s="1" t="s">
        <v>18</v>
      </c>
      <c r="K352" s="1" t="s">
        <v>156</v>
      </c>
      <c r="L352" s="1" t="s">
        <v>20</v>
      </c>
      <c r="M352" s="1" t="s">
        <v>21</v>
      </c>
      <c r="O352" s="1" t="s">
        <v>234</v>
      </c>
      <c r="P352" s="3">
        <v>42656.44</v>
      </c>
    </row>
    <row r="353" spans="1:16" x14ac:dyDescent="0.25">
      <c r="A353" s="4" t="str">
        <f t="shared" si="3"/>
        <v>603</v>
      </c>
      <c r="B353" s="1" t="s">
        <v>442</v>
      </c>
      <c r="C353" s="1" t="s">
        <v>443</v>
      </c>
      <c r="D353" s="1" t="s">
        <v>48</v>
      </c>
      <c r="E353" s="1" t="s">
        <v>157</v>
      </c>
      <c r="F353" s="1" t="s">
        <v>445</v>
      </c>
      <c r="G353" s="1" t="s">
        <v>28</v>
      </c>
      <c r="J353" s="1" t="s">
        <v>18</v>
      </c>
      <c r="K353" s="1" t="s">
        <v>156</v>
      </c>
      <c r="L353" s="1" t="s">
        <v>20</v>
      </c>
      <c r="M353" s="1" t="s">
        <v>21</v>
      </c>
      <c r="N353" s="1" t="s">
        <v>261</v>
      </c>
      <c r="O353" s="1" t="s">
        <v>228</v>
      </c>
      <c r="P353" s="3">
        <v>10177.74</v>
      </c>
    </row>
    <row r="354" spans="1:16" x14ac:dyDescent="0.25">
      <c r="A354" s="4" t="str">
        <f t="shared" si="3"/>
        <v>603</v>
      </c>
      <c r="B354" s="1" t="s">
        <v>442</v>
      </c>
      <c r="C354" s="1" t="s">
        <v>443</v>
      </c>
      <c r="D354" s="1" t="s">
        <v>48</v>
      </c>
      <c r="E354" s="1" t="s">
        <v>157</v>
      </c>
      <c r="F354" s="1" t="s">
        <v>229</v>
      </c>
      <c r="G354" s="1" t="s">
        <v>139</v>
      </c>
      <c r="J354" s="1" t="s">
        <v>18</v>
      </c>
      <c r="K354" s="1" t="s">
        <v>156</v>
      </c>
      <c r="L354" s="1" t="s">
        <v>20</v>
      </c>
      <c r="M354" s="1" t="s">
        <v>21</v>
      </c>
      <c r="O354" s="1" t="s">
        <v>230</v>
      </c>
      <c r="P354" s="3">
        <v>1792.69</v>
      </c>
    </row>
    <row r="355" spans="1:16" ht="15.75" thickBot="1" x14ac:dyDescent="0.3">
      <c r="A355" s="4"/>
      <c r="P355" s="6">
        <f>SUM(P351:P354)</f>
        <v>15377.720000000001</v>
      </c>
    </row>
    <row r="356" spans="1:16" ht="15.75" thickTop="1" x14ac:dyDescent="0.25">
      <c r="A356" s="4"/>
      <c r="P356" s="3"/>
    </row>
    <row r="357" spans="1:16" x14ac:dyDescent="0.25">
      <c r="A357" s="4" t="str">
        <f t="shared" ref="A357:A459" si="4">LEFT(E357,3)</f>
        <v>603</v>
      </c>
      <c r="E357" s="1" t="s">
        <v>159</v>
      </c>
      <c r="F357" s="1" t="s">
        <v>16</v>
      </c>
      <c r="G357" s="1" t="s">
        <v>160</v>
      </c>
      <c r="J357" s="1" t="s">
        <v>18</v>
      </c>
      <c r="K357" s="1" t="s">
        <v>156</v>
      </c>
      <c r="L357" s="1" t="s">
        <v>20</v>
      </c>
      <c r="M357" s="1" t="s">
        <v>21</v>
      </c>
      <c r="O357" s="1" t="s">
        <v>22</v>
      </c>
      <c r="P357" s="3">
        <v>-53024.94</v>
      </c>
    </row>
    <row r="358" spans="1:16" x14ac:dyDescent="0.25">
      <c r="A358" s="4" t="str">
        <f t="shared" si="4"/>
        <v>603</v>
      </c>
      <c r="B358" s="1" t="s">
        <v>442</v>
      </c>
      <c r="C358" s="1" t="s">
        <v>443</v>
      </c>
      <c r="D358" s="1" t="s">
        <v>48</v>
      </c>
      <c r="E358" s="1" t="s">
        <v>159</v>
      </c>
      <c r="F358" s="1" t="s">
        <v>444</v>
      </c>
      <c r="G358" s="1" t="s">
        <v>30</v>
      </c>
      <c r="J358" s="1" t="s">
        <v>18</v>
      </c>
      <c r="K358" s="1" t="s">
        <v>156</v>
      </c>
      <c r="L358" s="1" t="s">
        <v>20</v>
      </c>
      <c r="M358" s="1" t="s">
        <v>21</v>
      </c>
      <c r="O358" s="1" t="s">
        <v>234</v>
      </c>
      <c r="P358" s="3">
        <v>57476.55</v>
      </c>
    </row>
    <row r="359" spans="1:16" x14ac:dyDescent="0.25">
      <c r="A359" s="4" t="str">
        <f t="shared" si="4"/>
        <v>603</v>
      </c>
      <c r="B359" s="1" t="s">
        <v>442</v>
      </c>
      <c r="C359" s="1" t="s">
        <v>443</v>
      </c>
      <c r="D359" s="1" t="s">
        <v>48</v>
      </c>
      <c r="E359" s="1" t="s">
        <v>159</v>
      </c>
      <c r="F359" s="1" t="s">
        <v>445</v>
      </c>
      <c r="G359" s="1" t="s">
        <v>25</v>
      </c>
      <c r="J359" s="1" t="s">
        <v>18</v>
      </c>
      <c r="K359" s="1" t="s">
        <v>156</v>
      </c>
      <c r="L359" s="1" t="s">
        <v>20</v>
      </c>
      <c r="M359" s="1" t="s">
        <v>21</v>
      </c>
      <c r="N359" s="1" t="s">
        <v>261</v>
      </c>
      <c r="O359" s="1" t="s">
        <v>228</v>
      </c>
      <c r="P359" s="3">
        <v>34331.79</v>
      </c>
    </row>
    <row r="360" spans="1:16" x14ac:dyDescent="0.25">
      <c r="A360" s="4" t="str">
        <f t="shared" si="4"/>
        <v>603</v>
      </c>
      <c r="B360" s="1" t="s">
        <v>442</v>
      </c>
      <c r="C360" s="1" t="s">
        <v>443</v>
      </c>
      <c r="D360" s="1" t="s">
        <v>48</v>
      </c>
      <c r="E360" s="1" t="s">
        <v>159</v>
      </c>
      <c r="F360" s="1" t="s">
        <v>229</v>
      </c>
      <c r="G360" s="1" t="s">
        <v>145</v>
      </c>
      <c r="J360" s="1" t="s">
        <v>18</v>
      </c>
      <c r="K360" s="1" t="s">
        <v>156</v>
      </c>
      <c r="L360" s="1" t="s">
        <v>20</v>
      </c>
      <c r="M360" s="1" t="s">
        <v>21</v>
      </c>
      <c r="O360" s="1" t="s">
        <v>230</v>
      </c>
      <c r="P360" s="3">
        <v>30653.79</v>
      </c>
    </row>
    <row r="361" spans="1:16" ht="15.75" thickBot="1" x14ac:dyDescent="0.3">
      <c r="A361" s="4"/>
      <c r="P361" s="6">
        <f>SUM(P357:P360)</f>
        <v>69437.19</v>
      </c>
    </row>
    <row r="362" spans="1:16" ht="15.75" thickTop="1" x14ac:dyDescent="0.25">
      <c r="A362" s="4"/>
      <c r="P362" s="3"/>
    </row>
    <row r="363" spans="1:16" x14ac:dyDescent="0.25">
      <c r="A363" s="4" t="str">
        <f t="shared" si="4"/>
        <v>603</v>
      </c>
      <c r="E363" s="1" t="s">
        <v>161</v>
      </c>
      <c r="F363" s="1" t="s">
        <v>16</v>
      </c>
      <c r="G363" s="1" t="s">
        <v>162</v>
      </c>
      <c r="J363" s="1" t="s">
        <v>18</v>
      </c>
      <c r="K363" s="1" t="s">
        <v>156</v>
      </c>
      <c r="L363" s="1" t="s">
        <v>20</v>
      </c>
      <c r="M363" s="1" t="s">
        <v>21</v>
      </c>
      <c r="O363" s="1" t="s">
        <v>22</v>
      </c>
      <c r="P363" s="3">
        <v>-272732.65999999997</v>
      </c>
    </row>
    <row r="364" spans="1:16" x14ac:dyDescent="0.25">
      <c r="A364" s="4" t="str">
        <f t="shared" si="4"/>
        <v>603</v>
      </c>
      <c r="B364" s="1" t="s">
        <v>442</v>
      </c>
      <c r="C364" s="1" t="s">
        <v>443</v>
      </c>
      <c r="D364" s="1" t="s">
        <v>48</v>
      </c>
      <c r="E364" s="1" t="s">
        <v>161</v>
      </c>
      <c r="F364" s="1" t="s">
        <v>444</v>
      </c>
      <c r="G364" s="1" t="s">
        <v>28</v>
      </c>
      <c r="J364" s="1" t="s">
        <v>18</v>
      </c>
      <c r="K364" s="1" t="s">
        <v>156</v>
      </c>
      <c r="L364" s="1" t="s">
        <v>20</v>
      </c>
      <c r="M364" s="1" t="s">
        <v>21</v>
      </c>
      <c r="O364" s="1" t="s">
        <v>234</v>
      </c>
      <c r="P364" s="3">
        <v>287852.15000000002</v>
      </c>
    </row>
    <row r="365" spans="1:16" x14ac:dyDescent="0.25">
      <c r="A365" s="4" t="str">
        <f t="shared" si="4"/>
        <v>603</v>
      </c>
      <c r="B365" s="1" t="s">
        <v>442</v>
      </c>
      <c r="C365" s="1" t="s">
        <v>443</v>
      </c>
      <c r="D365" s="1" t="s">
        <v>48</v>
      </c>
      <c r="E365" s="1" t="s">
        <v>161</v>
      </c>
      <c r="F365" s="1" t="s">
        <v>445</v>
      </c>
      <c r="G365" s="1" t="s">
        <v>30</v>
      </c>
      <c r="J365" s="1" t="s">
        <v>18</v>
      </c>
      <c r="K365" s="1" t="s">
        <v>156</v>
      </c>
      <c r="L365" s="1" t="s">
        <v>20</v>
      </c>
      <c r="M365" s="1" t="s">
        <v>21</v>
      </c>
      <c r="N365" s="1" t="s">
        <v>261</v>
      </c>
      <c r="O365" s="1" t="s">
        <v>228</v>
      </c>
      <c r="P365" s="3">
        <v>112220.26</v>
      </c>
    </row>
    <row r="366" spans="1:16" x14ac:dyDescent="0.25">
      <c r="A366" s="4" t="str">
        <f t="shared" si="4"/>
        <v>603</v>
      </c>
      <c r="B366" s="1" t="s">
        <v>442</v>
      </c>
      <c r="C366" s="1" t="s">
        <v>443</v>
      </c>
      <c r="D366" s="1" t="s">
        <v>48</v>
      </c>
      <c r="E366" s="1" t="s">
        <v>161</v>
      </c>
      <c r="F366" s="1" t="s">
        <v>229</v>
      </c>
      <c r="G366" s="1" t="s">
        <v>150</v>
      </c>
      <c r="J366" s="1" t="s">
        <v>18</v>
      </c>
      <c r="K366" s="1" t="s">
        <v>156</v>
      </c>
      <c r="L366" s="1" t="s">
        <v>20</v>
      </c>
      <c r="M366" s="1" t="s">
        <v>21</v>
      </c>
      <c r="O366" s="1" t="s">
        <v>230</v>
      </c>
      <c r="P366" s="3">
        <v>119921.93</v>
      </c>
    </row>
    <row r="367" spans="1:16" ht="15.75" thickBot="1" x14ac:dyDescent="0.3">
      <c r="A367" s="4"/>
      <c r="P367" s="6">
        <f>SUM(P363:P366)</f>
        <v>247261.68000000005</v>
      </c>
    </row>
    <row r="368" spans="1:16" ht="15.75" thickTop="1" x14ac:dyDescent="0.25">
      <c r="A368" s="4"/>
      <c r="P368" s="3"/>
    </row>
    <row r="369" spans="1:16" x14ac:dyDescent="0.25">
      <c r="A369" s="4" t="str">
        <f t="shared" si="4"/>
        <v>629</v>
      </c>
      <c r="B369" s="1" t="s">
        <v>366</v>
      </c>
      <c r="C369" s="1" t="s">
        <v>367</v>
      </c>
      <c r="D369" s="1" t="s">
        <v>48</v>
      </c>
      <c r="E369" s="1" t="s">
        <v>368</v>
      </c>
      <c r="F369" s="1" t="s">
        <v>369</v>
      </c>
      <c r="G369" s="1" t="s">
        <v>17</v>
      </c>
      <c r="J369" s="1" t="s">
        <v>18</v>
      </c>
      <c r="K369" s="1" t="s">
        <v>370</v>
      </c>
      <c r="L369" s="1" t="s">
        <v>20</v>
      </c>
      <c r="M369" s="1" t="s">
        <v>21</v>
      </c>
      <c r="N369" s="1" t="s">
        <v>261</v>
      </c>
      <c r="O369" s="1" t="s">
        <v>228</v>
      </c>
      <c r="P369" s="3">
        <v>1197854.54</v>
      </c>
    </row>
    <row r="370" spans="1:16" ht="15.75" customHeight="1" x14ac:dyDescent="0.25">
      <c r="A370" s="4" t="str">
        <f t="shared" si="4"/>
        <v>629</v>
      </c>
      <c r="B370" s="1" t="s">
        <v>366</v>
      </c>
      <c r="C370" s="1" t="s">
        <v>367</v>
      </c>
      <c r="D370" s="1" t="s">
        <v>48</v>
      </c>
      <c r="E370" s="1" t="s">
        <v>368</v>
      </c>
      <c r="F370" s="1" t="s">
        <v>229</v>
      </c>
      <c r="G370" s="1" t="s">
        <v>371</v>
      </c>
      <c r="J370" s="1" t="s">
        <v>18</v>
      </c>
      <c r="K370" s="1" t="s">
        <v>370</v>
      </c>
      <c r="L370" s="1" t="s">
        <v>20</v>
      </c>
      <c r="M370" s="1" t="s">
        <v>21</v>
      </c>
      <c r="O370" s="1" t="s">
        <v>230</v>
      </c>
      <c r="P370" s="3">
        <v>49213.77</v>
      </c>
    </row>
    <row r="371" spans="1:16" ht="15.75" customHeight="1" thickBot="1" x14ac:dyDescent="0.3">
      <c r="A371" s="4"/>
      <c r="P371" s="6">
        <f>SUM(P369:P370)</f>
        <v>1247068.31</v>
      </c>
    </row>
    <row r="372" spans="1:16" ht="15.75" customHeight="1" thickTop="1" x14ac:dyDescent="0.25">
      <c r="A372" s="4"/>
      <c r="P372" s="3"/>
    </row>
    <row r="373" spans="1:16" x14ac:dyDescent="0.25">
      <c r="A373" s="7" t="str">
        <f t="shared" si="4"/>
        <v>632</v>
      </c>
      <c r="B373" s="8"/>
      <c r="C373" s="8"/>
      <c r="D373" s="8"/>
      <c r="E373" s="8" t="s">
        <v>163</v>
      </c>
      <c r="F373" s="8" t="s">
        <v>16</v>
      </c>
      <c r="G373" s="8" t="s">
        <v>164</v>
      </c>
      <c r="H373" s="8"/>
      <c r="I373" s="8"/>
      <c r="J373" s="8" t="s">
        <v>18</v>
      </c>
      <c r="K373" s="8" t="s">
        <v>165</v>
      </c>
      <c r="L373" s="8" t="s">
        <v>20</v>
      </c>
      <c r="M373" s="8" t="s">
        <v>21</v>
      </c>
      <c r="N373" s="8"/>
      <c r="O373" s="8" t="s">
        <v>22</v>
      </c>
      <c r="P373" s="9">
        <v>-2174.9499999999998</v>
      </c>
    </row>
    <row r="374" spans="1:16" x14ac:dyDescent="0.25">
      <c r="A374" s="7" t="str">
        <f t="shared" si="4"/>
        <v>632</v>
      </c>
      <c r="B374" s="8" t="s">
        <v>486</v>
      </c>
      <c r="C374" s="8" t="s">
        <v>487</v>
      </c>
      <c r="D374" s="8" t="s">
        <v>48</v>
      </c>
      <c r="E374" s="8" t="s">
        <v>163</v>
      </c>
      <c r="F374" s="8" t="s">
        <v>488</v>
      </c>
      <c r="G374" s="8" t="s">
        <v>28</v>
      </c>
      <c r="H374" s="8"/>
      <c r="I374" s="8"/>
      <c r="J374" s="8" t="s">
        <v>18</v>
      </c>
      <c r="K374" s="8" t="s">
        <v>165</v>
      </c>
      <c r="L374" s="8" t="s">
        <v>20</v>
      </c>
      <c r="M374" s="8" t="s">
        <v>21</v>
      </c>
      <c r="N374" s="8"/>
      <c r="O374" s="8" t="s">
        <v>234</v>
      </c>
      <c r="P374" s="9">
        <v>2174.9499999999998</v>
      </c>
    </row>
    <row r="375" spans="1:16" ht="15.75" thickBot="1" x14ac:dyDescent="0.3">
      <c r="A375" s="7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10">
        <f>SUM(P373:P374)</f>
        <v>0</v>
      </c>
    </row>
    <row r="376" spans="1:16" ht="15.75" thickTop="1" x14ac:dyDescent="0.25">
      <c r="A376" s="4"/>
      <c r="P376" s="3"/>
    </row>
    <row r="377" spans="1:16" x14ac:dyDescent="0.25">
      <c r="A377" s="4" t="str">
        <f t="shared" si="4"/>
        <v>632</v>
      </c>
      <c r="E377" s="1" t="s">
        <v>166</v>
      </c>
      <c r="F377" s="1" t="s">
        <v>16</v>
      </c>
      <c r="G377" s="1" t="s">
        <v>167</v>
      </c>
      <c r="J377" s="1" t="s">
        <v>18</v>
      </c>
      <c r="K377" s="1" t="s">
        <v>165</v>
      </c>
      <c r="L377" s="1" t="s">
        <v>20</v>
      </c>
      <c r="M377" s="1" t="s">
        <v>21</v>
      </c>
      <c r="O377" s="1" t="s">
        <v>22</v>
      </c>
      <c r="P377" s="3">
        <v>-33520.019999999997</v>
      </c>
    </row>
    <row r="378" spans="1:16" x14ac:dyDescent="0.25">
      <c r="A378" s="4" t="str">
        <f t="shared" si="4"/>
        <v>632</v>
      </c>
      <c r="B378" s="1" t="s">
        <v>486</v>
      </c>
      <c r="C378" s="1" t="s">
        <v>487</v>
      </c>
      <c r="D378" s="1" t="s">
        <v>48</v>
      </c>
      <c r="E378" s="1" t="s">
        <v>166</v>
      </c>
      <c r="F378" s="1" t="s">
        <v>488</v>
      </c>
      <c r="G378" s="1" t="s">
        <v>17</v>
      </c>
      <c r="J378" s="1" t="s">
        <v>18</v>
      </c>
      <c r="K378" s="1" t="s">
        <v>165</v>
      </c>
      <c r="L378" s="1" t="s">
        <v>20</v>
      </c>
      <c r="M378" s="1" t="s">
        <v>21</v>
      </c>
      <c r="O378" s="1" t="s">
        <v>234</v>
      </c>
      <c r="P378" s="3">
        <v>40685.339999999997</v>
      </c>
    </row>
    <row r="379" spans="1:16" x14ac:dyDescent="0.25">
      <c r="A379" s="4" t="str">
        <f t="shared" si="4"/>
        <v>632</v>
      </c>
      <c r="B379" s="1" t="s">
        <v>486</v>
      </c>
      <c r="C379" s="1" t="s">
        <v>487</v>
      </c>
      <c r="D379" s="1" t="s">
        <v>48</v>
      </c>
      <c r="E379" s="1" t="s">
        <v>166</v>
      </c>
      <c r="F379" s="1" t="s">
        <v>226</v>
      </c>
      <c r="G379" s="1" t="s">
        <v>25</v>
      </c>
      <c r="J379" s="1" t="s">
        <v>18</v>
      </c>
      <c r="K379" s="1" t="s">
        <v>165</v>
      </c>
      <c r="L379" s="1" t="s">
        <v>20</v>
      </c>
      <c r="M379" s="1" t="s">
        <v>21</v>
      </c>
      <c r="O379" s="1" t="s">
        <v>228</v>
      </c>
      <c r="P379" s="3">
        <v>26781.09</v>
      </c>
    </row>
    <row r="380" spans="1:16" x14ac:dyDescent="0.25">
      <c r="A380" s="4" t="str">
        <f t="shared" si="4"/>
        <v>632</v>
      </c>
      <c r="B380" s="1" t="s">
        <v>486</v>
      </c>
      <c r="C380" s="1" t="s">
        <v>487</v>
      </c>
      <c r="D380" s="1" t="s">
        <v>48</v>
      </c>
      <c r="E380" s="1" t="s">
        <v>166</v>
      </c>
      <c r="F380" s="1" t="s">
        <v>229</v>
      </c>
      <c r="G380" s="1" t="s">
        <v>129</v>
      </c>
      <c r="J380" s="1" t="s">
        <v>18</v>
      </c>
      <c r="K380" s="1" t="s">
        <v>165</v>
      </c>
      <c r="L380" s="1" t="s">
        <v>20</v>
      </c>
      <c r="M380" s="1" t="s">
        <v>21</v>
      </c>
      <c r="O380" s="1" t="s">
        <v>230</v>
      </c>
      <c r="P380" s="3">
        <v>45249.17</v>
      </c>
    </row>
    <row r="381" spans="1:16" ht="15.75" thickBot="1" x14ac:dyDescent="0.3">
      <c r="A381" s="4"/>
      <c r="P381" s="6">
        <f>SUM(P377:P380)</f>
        <v>79195.58</v>
      </c>
    </row>
    <row r="382" spans="1:16" ht="15.75" thickTop="1" x14ac:dyDescent="0.25">
      <c r="A382" s="4"/>
      <c r="P382" s="3"/>
    </row>
    <row r="383" spans="1:16" x14ac:dyDescent="0.25">
      <c r="A383" s="4" t="str">
        <f t="shared" si="4"/>
        <v>634</v>
      </c>
      <c r="E383" s="1" t="s">
        <v>168</v>
      </c>
      <c r="F383" s="1" t="s">
        <v>16</v>
      </c>
      <c r="G383" s="1" t="s">
        <v>169</v>
      </c>
      <c r="J383" s="1" t="s">
        <v>18</v>
      </c>
      <c r="K383" s="1" t="s">
        <v>170</v>
      </c>
      <c r="L383" s="1" t="s">
        <v>20</v>
      </c>
      <c r="M383" s="1" t="s">
        <v>21</v>
      </c>
      <c r="O383" s="1" t="s">
        <v>22</v>
      </c>
      <c r="P383" s="3">
        <v>-147576.28</v>
      </c>
    </row>
    <row r="384" spans="1:16" x14ac:dyDescent="0.25">
      <c r="A384" s="4" t="str">
        <f t="shared" si="4"/>
        <v>634</v>
      </c>
      <c r="B384" s="1" t="s">
        <v>527</v>
      </c>
      <c r="C384" s="1" t="s">
        <v>528</v>
      </c>
      <c r="D384" s="1" t="s">
        <v>48</v>
      </c>
      <c r="E384" s="1" t="s">
        <v>168</v>
      </c>
      <c r="F384" s="1" t="s">
        <v>529</v>
      </c>
      <c r="G384" s="1" t="s">
        <v>28</v>
      </c>
      <c r="J384" s="1" t="s">
        <v>18</v>
      </c>
      <c r="K384" s="1" t="s">
        <v>170</v>
      </c>
      <c r="L384" s="1" t="s">
        <v>20</v>
      </c>
      <c r="M384" s="1" t="s">
        <v>21</v>
      </c>
      <c r="O384" s="1" t="s">
        <v>234</v>
      </c>
      <c r="P384" s="3">
        <v>159153.32</v>
      </c>
    </row>
    <row r="385" spans="1:16" x14ac:dyDescent="0.25">
      <c r="A385" s="4" t="str">
        <f t="shared" si="4"/>
        <v>634</v>
      </c>
      <c r="B385" s="1" t="s">
        <v>527</v>
      </c>
      <c r="C385" s="1" t="s">
        <v>528</v>
      </c>
      <c r="D385" s="1" t="s">
        <v>48</v>
      </c>
      <c r="E385" s="1" t="s">
        <v>168</v>
      </c>
      <c r="F385" s="1" t="s">
        <v>530</v>
      </c>
      <c r="G385" s="1" t="s">
        <v>28</v>
      </c>
      <c r="J385" s="1" t="s">
        <v>18</v>
      </c>
      <c r="K385" s="1" t="s">
        <v>170</v>
      </c>
      <c r="L385" s="1" t="s">
        <v>20</v>
      </c>
      <c r="M385" s="1" t="s">
        <v>21</v>
      </c>
      <c r="N385" s="1" t="s">
        <v>261</v>
      </c>
      <c r="O385" s="1" t="s">
        <v>228</v>
      </c>
      <c r="P385" s="3">
        <v>54417.919999999998</v>
      </c>
    </row>
    <row r="386" spans="1:16" x14ac:dyDescent="0.25">
      <c r="A386" s="4" t="str">
        <f t="shared" si="4"/>
        <v>634</v>
      </c>
      <c r="B386" s="1" t="s">
        <v>527</v>
      </c>
      <c r="C386" s="1" t="s">
        <v>528</v>
      </c>
      <c r="D386" s="1" t="s">
        <v>48</v>
      </c>
      <c r="E386" s="1" t="s">
        <v>168</v>
      </c>
      <c r="F386" s="1" t="s">
        <v>531</v>
      </c>
      <c r="G386" s="1" t="s">
        <v>17</v>
      </c>
      <c r="J386" s="1" t="s">
        <v>18</v>
      </c>
      <c r="K386" s="1" t="s">
        <v>170</v>
      </c>
      <c r="L386" s="1" t="s">
        <v>20</v>
      </c>
      <c r="M386" s="1" t="s">
        <v>21</v>
      </c>
      <c r="N386" s="1" t="s">
        <v>261</v>
      </c>
      <c r="O386" s="1" t="s">
        <v>230</v>
      </c>
      <c r="P386" s="3">
        <v>107767.06</v>
      </c>
    </row>
    <row r="387" spans="1:16" ht="15.75" thickBot="1" x14ac:dyDescent="0.3">
      <c r="A387" s="4"/>
      <c r="P387" s="6">
        <f>SUM(P383:P386)</f>
        <v>173762.02000000002</v>
      </c>
    </row>
    <row r="388" spans="1:16" ht="15.75" thickTop="1" x14ac:dyDescent="0.25">
      <c r="A388" s="4"/>
      <c r="P388" s="3"/>
    </row>
    <row r="389" spans="1:16" x14ac:dyDescent="0.25">
      <c r="A389" s="4" t="str">
        <f t="shared" si="4"/>
        <v>634</v>
      </c>
      <c r="E389" s="1" t="s">
        <v>171</v>
      </c>
      <c r="F389" s="1" t="s">
        <v>16</v>
      </c>
      <c r="G389" s="1" t="s">
        <v>172</v>
      </c>
      <c r="J389" s="1" t="s">
        <v>18</v>
      </c>
      <c r="K389" s="1" t="s">
        <v>170</v>
      </c>
      <c r="L389" s="1" t="s">
        <v>20</v>
      </c>
      <c r="M389" s="1" t="s">
        <v>21</v>
      </c>
      <c r="O389" s="1" t="s">
        <v>22</v>
      </c>
      <c r="P389" s="3">
        <v>-140966.23000000001</v>
      </c>
    </row>
    <row r="390" spans="1:16" x14ac:dyDescent="0.25">
      <c r="A390" s="4" t="str">
        <f t="shared" si="4"/>
        <v>634</v>
      </c>
      <c r="B390" s="1" t="s">
        <v>527</v>
      </c>
      <c r="C390" s="1" t="s">
        <v>528</v>
      </c>
      <c r="D390" s="1" t="s">
        <v>48</v>
      </c>
      <c r="E390" s="1" t="s">
        <v>171</v>
      </c>
      <c r="F390" s="1" t="s">
        <v>529</v>
      </c>
      <c r="G390" s="1" t="s">
        <v>17</v>
      </c>
      <c r="J390" s="1" t="s">
        <v>18</v>
      </c>
      <c r="K390" s="1" t="s">
        <v>170</v>
      </c>
      <c r="L390" s="1" t="s">
        <v>20</v>
      </c>
      <c r="M390" s="1" t="s">
        <v>21</v>
      </c>
      <c r="O390" s="1" t="s">
        <v>234</v>
      </c>
      <c r="P390" s="3">
        <v>151642.4</v>
      </c>
    </row>
    <row r="391" spans="1:16" x14ac:dyDescent="0.25">
      <c r="A391" s="4" t="str">
        <f t="shared" si="4"/>
        <v>634</v>
      </c>
      <c r="B391" s="1" t="s">
        <v>527</v>
      </c>
      <c r="C391" s="1" t="s">
        <v>528</v>
      </c>
      <c r="D391" s="1" t="s">
        <v>48</v>
      </c>
      <c r="E391" s="1" t="s">
        <v>171</v>
      </c>
      <c r="F391" s="1" t="s">
        <v>530</v>
      </c>
      <c r="G391" s="1" t="s">
        <v>17</v>
      </c>
      <c r="J391" s="1" t="s">
        <v>18</v>
      </c>
      <c r="K391" s="1" t="s">
        <v>170</v>
      </c>
      <c r="L391" s="1" t="s">
        <v>20</v>
      </c>
      <c r="M391" s="1" t="s">
        <v>21</v>
      </c>
      <c r="N391" s="1" t="s">
        <v>261</v>
      </c>
      <c r="O391" s="1" t="s">
        <v>228</v>
      </c>
      <c r="P391" s="3">
        <v>53042.57</v>
      </c>
    </row>
    <row r="392" spans="1:16" x14ac:dyDescent="0.25">
      <c r="A392" s="4" t="str">
        <f t="shared" si="4"/>
        <v>634</v>
      </c>
      <c r="B392" s="1" t="s">
        <v>527</v>
      </c>
      <c r="C392" s="1" t="s">
        <v>528</v>
      </c>
      <c r="D392" s="1" t="s">
        <v>48</v>
      </c>
      <c r="E392" s="1" t="s">
        <v>171</v>
      </c>
      <c r="F392" s="1" t="s">
        <v>531</v>
      </c>
      <c r="G392" s="1" t="s">
        <v>28</v>
      </c>
      <c r="J392" s="1" t="s">
        <v>18</v>
      </c>
      <c r="K392" s="1" t="s">
        <v>170</v>
      </c>
      <c r="L392" s="1" t="s">
        <v>20</v>
      </c>
      <c r="M392" s="1" t="s">
        <v>21</v>
      </c>
      <c r="N392" s="1" t="s">
        <v>261</v>
      </c>
      <c r="O392" s="1" t="s">
        <v>230</v>
      </c>
      <c r="P392" s="3">
        <v>101992.54</v>
      </c>
    </row>
    <row r="393" spans="1:16" ht="15.75" thickBot="1" x14ac:dyDescent="0.3">
      <c r="A393" s="4"/>
      <c r="P393" s="6">
        <f>SUM(P389:P392)</f>
        <v>165711.27999999997</v>
      </c>
    </row>
    <row r="394" spans="1:16" ht="15.75" thickTop="1" x14ac:dyDescent="0.25">
      <c r="A394" s="4"/>
      <c r="P394" s="3"/>
    </row>
    <row r="395" spans="1:16" x14ac:dyDescent="0.25">
      <c r="A395" s="7" t="str">
        <f t="shared" si="4"/>
        <v>635</v>
      </c>
      <c r="B395" s="8"/>
      <c r="C395" s="8"/>
      <c r="D395" s="8"/>
      <c r="E395" s="8" t="s">
        <v>173</v>
      </c>
      <c r="F395" s="8" t="s">
        <v>16</v>
      </c>
      <c r="G395" s="8" t="s">
        <v>174</v>
      </c>
      <c r="H395" s="8"/>
      <c r="I395" s="8"/>
      <c r="J395" s="8" t="s">
        <v>18</v>
      </c>
      <c r="K395" s="8" t="s">
        <v>175</v>
      </c>
      <c r="L395" s="8" t="s">
        <v>20</v>
      </c>
      <c r="M395" s="8" t="s">
        <v>21</v>
      </c>
      <c r="N395" s="8"/>
      <c r="O395" s="8" t="s">
        <v>22</v>
      </c>
      <c r="P395" s="9">
        <v>-33295.4</v>
      </c>
    </row>
    <row r="396" spans="1:16" x14ac:dyDescent="0.25">
      <c r="A396" s="7" t="str">
        <f t="shared" si="4"/>
        <v>635</v>
      </c>
      <c r="B396" s="8"/>
      <c r="C396" s="8"/>
      <c r="D396" s="8"/>
      <c r="E396" s="8" t="s">
        <v>173</v>
      </c>
      <c r="F396" s="8" t="s">
        <v>176</v>
      </c>
      <c r="G396" s="8" t="s">
        <v>17</v>
      </c>
      <c r="H396" s="8" t="s">
        <v>16</v>
      </c>
      <c r="I396" s="8" t="s">
        <v>174</v>
      </c>
      <c r="J396" s="8" t="s">
        <v>18</v>
      </c>
      <c r="K396" s="8" t="s">
        <v>175</v>
      </c>
      <c r="L396" s="8" t="s">
        <v>20</v>
      </c>
      <c r="M396" s="8" t="s">
        <v>21</v>
      </c>
      <c r="N396" s="8"/>
      <c r="O396" s="8" t="s">
        <v>70</v>
      </c>
      <c r="P396" s="9">
        <v>33295.4</v>
      </c>
    </row>
    <row r="397" spans="1:16" ht="15.75" thickBot="1" x14ac:dyDescent="0.3">
      <c r="A397" s="7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10">
        <f>SUM(P395:P396)</f>
        <v>0</v>
      </c>
    </row>
    <row r="398" spans="1:16" ht="15.75" thickTop="1" x14ac:dyDescent="0.25">
      <c r="A398" s="4"/>
      <c r="P398" s="3"/>
    </row>
    <row r="399" spans="1:16" x14ac:dyDescent="0.25">
      <c r="A399" s="4" t="str">
        <f t="shared" si="4"/>
        <v>635</v>
      </c>
      <c r="E399" s="1" t="s">
        <v>177</v>
      </c>
      <c r="F399" s="1" t="s">
        <v>16</v>
      </c>
      <c r="G399" s="1" t="s">
        <v>178</v>
      </c>
      <c r="J399" s="1" t="s">
        <v>18</v>
      </c>
      <c r="K399" s="1" t="s">
        <v>175</v>
      </c>
      <c r="L399" s="1" t="s">
        <v>20</v>
      </c>
      <c r="M399" s="1" t="s">
        <v>21</v>
      </c>
      <c r="O399" s="1" t="s">
        <v>22</v>
      </c>
      <c r="P399" s="3">
        <v>-246264.72</v>
      </c>
    </row>
    <row r="400" spans="1:16" x14ac:dyDescent="0.25">
      <c r="A400" s="4" t="str">
        <f t="shared" si="4"/>
        <v>635</v>
      </c>
      <c r="E400" s="1" t="s">
        <v>177</v>
      </c>
      <c r="F400" s="1" t="s">
        <v>176</v>
      </c>
      <c r="G400" s="1" t="s">
        <v>28</v>
      </c>
      <c r="H400" s="1" t="s">
        <v>16</v>
      </c>
      <c r="I400" s="1" t="s">
        <v>174</v>
      </c>
      <c r="J400" s="1" t="s">
        <v>18</v>
      </c>
      <c r="K400" s="1" t="s">
        <v>175</v>
      </c>
      <c r="L400" s="1" t="s">
        <v>20</v>
      </c>
      <c r="M400" s="1" t="s">
        <v>21</v>
      </c>
      <c r="O400" s="1" t="s">
        <v>70</v>
      </c>
      <c r="P400" s="3">
        <v>-33295.4</v>
      </c>
    </row>
    <row r="401" spans="1:16" x14ac:dyDescent="0.25">
      <c r="A401" s="4" t="str">
        <f t="shared" si="4"/>
        <v>635</v>
      </c>
      <c r="B401" s="1" t="s">
        <v>266</v>
      </c>
      <c r="C401" s="1" t="s">
        <v>267</v>
      </c>
      <c r="D401" s="1" t="s">
        <v>48</v>
      </c>
      <c r="E401" s="1" t="s">
        <v>177</v>
      </c>
      <c r="F401" s="1" t="s">
        <v>268</v>
      </c>
      <c r="G401" s="1" t="s">
        <v>17</v>
      </c>
      <c r="J401" s="1" t="s">
        <v>18</v>
      </c>
      <c r="K401" s="1" t="s">
        <v>175</v>
      </c>
      <c r="L401" s="1" t="s">
        <v>20</v>
      </c>
      <c r="M401" s="1" t="s">
        <v>21</v>
      </c>
      <c r="O401" s="1" t="s">
        <v>234</v>
      </c>
      <c r="P401" s="3">
        <v>279560.12</v>
      </c>
    </row>
    <row r="402" spans="1:16" x14ac:dyDescent="0.25">
      <c r="A402" s="4" t="str">
        <f t="shared" si="4"/>
        <v>635</v>
      </c>
      <c r="B402" s="1" t="s">
        <v>266</v>
      </c>
      <c r="C402" s="1" t="s">
        <v>267</v>
      </c>
      <c r="D402" s="1" t="s">
        <v>48</v>
      </c>
      <c r="E402" s="1" t="s">
        <v>177</v>
      </c>
      <c r="F402" s="1" t="s">
        <v>235</v>
      </c>
      <c r="G402" s="1" t="s">
        <v>96</v>
      </c>
      <c r="J402" s="1" t="s">
        <v>18</v>
      </c>
      <c r="K402" s="1" t="s">
        <v>175</v>
      </c>
      <c r="L402" s="1" t="s">
        <v>20</v>
      </c>
      <c r="M402" s="1" t="s">
        <v>21</v>
      </c>
      <c r="O402" s="1" t="s">
        <v>228</v>
      </c>
      <c r="P402" s="3">
        <v>198278.57</v>
      </c>
    </row>
    <row r="403" spans="1:16" x14ac:dyDescent="0.25">
      <c r="A403" s="4" t="str">
        <f t="shared" si="4"/>
        <v>635</v>
      </c>
      <c r="B403" s="1" t="s">
        <v>266</v>
      </c>
      <c r="C403" s="1" t="s">
        <v>267</v>
      </c>
      <c r="D403" s="1" t="s">
        <v>48</v>
      </c>
      <c r="E403" s="1" t="s">
        <v>177</v>
      </c>
      <c r="F403" s="1" t="s">
        <v>229</v>
      </c>
      <c r="G403" s="1" t="s">
        <v>86</v>
      </c>
      <c r="J403" s="1" t="s">
        <v>18</v>
      </c>
      <c r="K403" s="1" t="s">
        <v>175</v>
      </c>
      <c r="L403" s="1" t="s">
        <v>20</v>
      </c>
      <c r="M403" s="1" t="s">
        <v>21</v>
      </c>
      <c r="O403" s="1" t="s">
        <v>230</v>
      </c>
      <c r="P403" s="3">
        <v>125158.79</v>
      </c>
    </row>
    <row r="404" spans="1:16" ht="15.75" thickBot="1" x14ac:dyDescent="0.3">
      <c r="A404" s="4"/>
      <c r="P404" s="6">
        <f>SUM(P399:P403)</f>
        <v>323437.36</v>
      </c>
    </row>
    <row r="405" spans="1:16" ht="15.75" thickTop="1" x14ac:dyDescent="0.25">
      <c r="A405" s="4"/>
      <c r="P405" s="3"/>
    </row>
    <row r="406" spans="1:16" x14ac:dyDescent="0.25">
      <c r="A406" s="4" t="str">
        <f t="shared" si="4"/>
        <v>660</v>
      </c>
      <c r="E406" s="1" t="s">
        <v>179</v>
      </c>
      <c r="F406" s="1" t="s">
        <v>16</v>
      </c>
      <c r="G406" s="1" t="s">
        <v>180</v>
      </c>
      <c r="J406" s="1" t="s">
        <v>18</v>
      </c>
      <c r="K406" s="1" t="s">
        <v>181</v>
      </c>
      <c r="L406" s="1" t="s">
        <v>20</v>
      </c>
      <c r="M406" s="1" t="s">
        <v>21</v>
      </c>
      <c r="O406" s="1" t="s">
        <v>22</v>
      </c>
      <c r="P406" s="3">
        <v>-63846.75</v>
      </c>
    </row>
    <row r="407" spans="1:16" x14ac:dyDescent="0.25">
      <c r="A407" s="4" t="str">
        <f t="shared" si="4"/>
        <v>660</v>
      </c>
      <c r="B407" s="1" t="s">
        <v>297</v>
      </c>
      <c r="C407" s="1" t="s">
        <v>298</v>
      </c>
      <c r="D407" s="1" t="s">
        <v>48</v>
      </c>
      <c r="E407" s="1" t="s">
        <v>179</v>
      </c>
      <c r="F407" s="1" t="s">
        <v>299</v>
      </c>
      <c r="G407" s="1" t="s">
        <v>17</v>
      </c>
      <c r="J407" s="1" t="s">
        <v>18</v>
      </c>
      <c r="K407" s="1" t="s">
        <v>181</v>
      </c>
      <c r="L407" s="1" t="s">
        <v>20</v>
      </c>
      <c r="M407" s="1" t="s">
        <v>21</v>
      </c>
      <c r="O407" s="1" t="s">
        <v>300</v>
      </c>
      <c r="P407" s="3">
        <v>67870.62</v>
      </c>
    </row>
    <row r="408" spans="1:16" x14ac:dyDescent="0.25">
      <c r="A408" s="4" t="str">
        <f t="shared" si="4"/>
        <v>660</v>
      </c>
      <c r="B408" s="1" t="s">
        <v>297</v>
      </c>
      <c r="C408" s="1" t="s">
        <v>298</v>
      </c>
      <c r="D408" s="1" t="s">
        <v>48</v>
      </c>
      <c r="E408" s="1" t="s">
        <v>179</v>
      </c>
      <c r="F408" s="1" t="s">
        <v>301</v>
      </c>
      <c r="G408" s="1" t="s">
        <v>17</v>
      </c>
      <c r="J408" s="1" t="s">
        <v>18</v>
      </c>
      <c r="K408" s="1" t="s">
        <v>181</v>
      </c>
      <c r="L408" s="1" t="s">
        <v>20</v>
      </c>
      <c r="M408" s="1" t="s">
        <v>21</v>
      </c>
      <c r="N408" s="1" t="s">
        <v>261</v>
      </c>
      <c r="O408" s="1" t="s">
        <v>302</v>
      </c>
      <c r="P408" s="3">
        <v>6205.29</v>
      </c>
    </row>
    <row r="409" spans="1:16" x14ac:dyDescent="0.25">
      <c r="A409" s="4" t="str">
        <f t="shared" si="4"/>
        <v>660</v>
      </c>
      <c r="B409" s="1" t="s">
        <v>297</v>
      </c>
      <c r="C409" s="1" t="s">
        <v>298</v>
      </c>
      <c r="D409" s="1" t="s">
        <v>48</v>
      </c>
      <c r="E409" s="1" t="s">
        <v>179</v>
      </c>
      <c r="F409" s="1" t="s">
        <v>229</v>
      </c>
      <c r="G409" s="1" t="s">
        <v>303</v>
      </c>
      <c r="J409" s="1" t="s">
        <v>18</v>
      </c>
      <c r="K409" s="1" t="s">
        <v>181</v>
      </c>
      <c r="L409" s="1" t="s">
        <v>20</v>
      </c>
      <c r="M409" s="1" t="s">
        <v>21</v>
      </c>
      <c r="O409" s="1" t="s">
        <v>230</v>
      </c>
      <c r="P409" s="3">
        <v>3907.66</v>
      </c>
    </row>
    <row r="410" spans="1:16" ht="15.75" thickBot="1" x14ac:dyDescent="0.3">
      <c r="A410" s="4"/>
      <c r="P410" s="6">
        <f>SUM(P406:P409)</f>
        <v>14136.819999999996</v>
      </c>
    </row>
    <row r="411" spans="1:16" ht="15.75" thickTop="1" x14ac:dyDescent="0.25">
      <c r="A411" s="4"/>
      <c r="P411" s="3"/>
    </row>
    <row r="412" spans="1:16" x14ac:dyDescent="0.25">
      <c r="A412" s="4" t="str">
        <f t="shared" si="4"/>
        <v>660</v>
      </c>
      <c r="B412" s="1" t="s">
        <v>297</v>
      </c>
      <c r="C412" s="1" t="s">
        <v>298</v>
      </c>
      <c r="D412" s="1" t="s">
        <v>48</v>
      </c>
      <c r="E412" s="1" t="s">
        <v>304</v>
      </c>
      <c r="F412" s="1" t="s">
        <v>299</v>
      </c>
      <c r="G412" s="1" t="s">
        <v>28</v>
      </c>
      <c r="J412" s="1" t="s">
        <v>18</v>
      </c>
      <c r="K412" s="1" t="s">
        <v>181</v>
      </c>
      <c r="L412" s="1" t="s">
        <v>20</v>
      </c>
      <c r="M412" s="1" t="s">
        <v>21</v>
      </c>
      <c r="O412" s="1" t="s">
        <v>300</v>
      </c>
      <c r="P412" s="3">
        <v>7575.41</v>
      </c>
    </row>
    <row r="413" spans="1:16" ht="15.75" thickBot="1" x14ac:dyDescent="0.3">
      <c r="A413" s="4"/>
      <c r="P413" s="6">
        <f>SUM(P412)</f>
        <v>7575.41</v>
      </c>
    </row>
    <row r="414" spans="1:16" ht="15.75" thickTop="1" x14ac:dyDescent="0.25">
      <c r="A414" s="4"/>
      <c r="P414" s="3"/>
    </row>
    <row r="415" spans="1:16" x14ac:dyDescent="0.25">
      <c r="A415" s="4" t="str">
        <f t="shared" si="4"/>
        <v>662</v>
      </c>
      <c r="B415" s="1" t="s">
        <v>322</v>
      </c>
      <c r="C415" s="1" t="s">
        <v>323</v>
      </c>
      <c r="D415" s="1" t="s">
        <v>48</v>
      </c>
      <c r="E415" s="1" t="s">
        <v>324</v>
      </c>
      <c r="F415" s="1" t="s">
        <v>226</v>
      </c>
      <c r="G415" s="1" t="s">
        <v>61</v>
      </c>
      <c r="J415" s="1" t="s">
        <v>18</v>
      </c>
      <c r="K415" s="1" t="s">
        <v>325</v>
      </c>
      <c r="L415" s="1" t="s">
        <v>20</v>
      </c>
      <c r="M415" s="1" t="s">
        <v>21</v>
      </c>
      <c r="O415" s="1" t="s">
        <v>228</v>
      </c>
      <c r="P415" s="3">
        <v>19207.13</v>
      </c>
    </row>
    <row r="416" spans="1:16" x14ac:dyDescent="0.25">
      <c r="A416" s="4" t="str">
        <f t="shared" si="4"/>
        <v>662</v>
      </c>
      <c r="B416" s="1" t="s">
        <v>322</v>
      </c>
      <c r="C416" s="1" t="s">
        <v>323</v>
      </c>
      <c r="D416" s="1" t="s">
        <v>48</v>
      </c>
      <c r="E416" s="1" t="s">
        <v>324</v>
      </c>
      <c r="F416" s="1" t="s">
        <v>229</v>
      </c>
      <c r="G416" s="1" t="s">
        <v>326</v>
      </c>
      <c r="J416" s="1" t="s">
        <v>18</v>
      </c>
      <c r="K416" s="1" t="s">
        <v>325</v>
      </c>
      <c r="L416" s="1" t="s">
        <v>20</v>
      </c>
      <c r="M416" s="1" t="s">
        <v>21</v>
      </c>
      <c r="O416" s="1" t="s">
        <v>230</v>
      </c>
      <c r="P416" s="3">
        <v>6016.04</v>
      </c>
    </row>
    <row r="417" spans="1:17" ht="15.75" thickBot="1" x14ac:dyDescent="0.3">
      <c r="A417" s="4"/>
      <c r="P417" s="6">
        <f>SUM(P415:P416)</f>
        <v>25223.170000000002</v>
      </c>
    </row>
    <row r="418" spans="1:17" ht="15.75" thickTop="1" x14ac:dyDescent="0.25">
      <c r="A418" s="4"/>
      <c r="P418" s="3"/>
    </row>
    <row r="419" spans="1:17" x14ac:dyDescent="0.25">
      <c r="A419" s="4" t="str">
        <f t="shared" si="4"/>
        <v>690</v>
      </c>
      <c r="B419" s="1" t="s">
        <v>521</v>
      </c>
      <c r="C419" s="1" t="s">
        <v>522</v>
      </c>
      <c r="D419" s="1" t="s">
        <v>48</v>
      </c>
      <c r="E419" s="1" t="s">
        <v>523</v>
      </c>
      <c r="F419" s="1" t="s">
        <v>524</v>
      </c>
      <c r="G419" s="1" t="s">
        <v>17</v>
      </c>
      <c r="J419" s="1" t="s">
        <v>18</v>
      </c>
      <c r="K419" s="1" t="s">
        <v>184</v>
      </c>
      <c r="L419" s="1" t="s">
        <v>20</v>
      </c>
      <c r="M419" s="1" t="s">
        <v>21</v>
      </c>
      <c r="O419" s="1" t="s">
        <v>525</v>
      </c>
      <c r="P419" s="3">
        <v>1377.05</v>
      </c>
    </row>
    <row r="420" spans="1:17" ht="15.75" thickBot="1" x14ac:dyDescent="0.3">
      <c r="A420" s="4"/>
      <c r="P420" s="6">
        <f>SUM(P419)</f>
        <v>1377.05</v>
      </c>
    </row>
    <row r="421" spans="1:17" ht="15.75" thickTop="1" x14ac:dyDescent="0.25">
      <c r="A421" s="4"/>
      <c r="P421" s="3"/>
    </row>
    <row r="422" spans="1:17" x14ac:dyDescent="0.25">
      <c r="A422" s="4" t="str">
        <f t="shared" si="4"/>
        <v>690</v>
      </c>
      <c r="B422" s="1" t="s">
        <v>521</v>
      </c>
      <c r="C422" s="1" t="s">
        <v>522</v>
      </c>
      <c r="D422" s="1" t="s">
        <v>48</v>
      </c>
      <c r="E422" s="1" t="s">
        <v>526</v>
      </c>
      <c r="F422" s="1" t="s">
        <v>235</v>
      </c>
      <c r="G422" s="1" t="s">
        <v>102</v>
      </c>
      <c r="J422" s="1" t="s">
        <v>18</v>
      </c>
      <c r="K422" s="1" t="s">
        <v>184</v>
      </c>
      <c r="L422" s="1" t="s">
        <v>20</v>
      </c>
      <c r="M422" s="1" t="s">
        <v>21</v>
      </c>
      <c r="O422" s="1" t="s">
        <v>228</v>
      </c>
      <c r="P422" s="3">
        <v>31229.24</v>
      </c>
    </row>
    <row r="423" spans="1:17" x14ac:dyDescent="0.25">
      <c r="A423" s="4" t="str">
        <f t="shared" si="4"/>
        <v>690</v>
      </c>
      <c r="B423" s="1" t="s">
        <v>521</v>
      </c>
      <c r="C423" s="1" t="s">
        <v>522</v>
      </c>
      <c r="D423" s="1" t="s">
        <v>48</v>
      </c>
      <c r="E423" s="1" t="s">
        <v>526</v>
      </c>
      <c r="F423" s="1" t="s">
        <v>229</v>
      </c>
      <c r="G423" s="1" t="s">
        <v>65</v>
      </c>
      <c r="J423" s="1" t="s">
        <v>18</v>
      </c>
      <c r="K423" s="1" t="s">
        <v>184</v>
      </c>
      <c r="L423" s="1" t="s">
        <v>20</v>
      </c>
      <c r="M423" s="1" t="s">
        <v>21</v>
      </c>
      <c r="O423" s="1" t="s">
        <v>230</v>
      </c>
      <c r="P423" s="3">
        <v>27278.51</v>
      </c>
    </row>
    <row r="424" spans="1:17" ht="15.75" thickBot="1" x14ac:dyDescent="0.3">
      <c r="A424" s="4"/>
      <c r="P424" s="6">
        <f>SUM(P422:P423)</f>
        <v>58507.75</v>
      </c>
    </row>
    <row r="425" spans="1:17" ht="15.75" thickTop="1" x14ac:dyDescent="0.25">
      <c r="A425" s="4"/>
      <c r="P425" s="3"/>
    </row>
    <row r="426" spans="1:17" x14ac:dyDescent="0.25">
      <c r="A426" s="4" t="str">
        <f t="shared" si="4"/>
        <v>690</v>
      </c>
      <c r="E426" s="1" t="s">
        <v>182</v>
      </c>
      <c r="F426" s="1" t="s">
        <v>16</v>
      </c>
      <c r="G426" s="1" t="s">
        <v>183</v>
      </c>
      <c r="J426" s="1" t="s">
        <v>18</v>
      </c>
      <c r="K426" s="1" t="s">
        <v>184</v>
      </c>
      <c r="L426" s="1" t="s">
        <v>20</v>
      </c>
      <c r="M426" s="1" t="s">
        <v>21</v>
      </c>
      <c r="O426" s="1" t="s">
        <v>22</v>
      </c>
      <c r="P426" s="3">
        <v>-1313.05</v>
      </c>
    </row>
    <row r="427" spans="1:17" ht="15.75" thickBot="1" x14ac:dyDescent="0.3">
      <c r="A427" s="4"/>
      <c r="P427" s="6">
        <f>SUM(P426)</f>
        <v>-1313.05</v>
      </c>
    </row>
    <row r="428" spans="1:17" ht="15.75" thickTop="1" x14ac:dyDescent="0.25">
      <c r="A428" s="4"/>
      <c r="P428" s="3"/>
    </row>
    <row r="429" spans="1:17" x14ac:dyDescent="0.25">
      <c r="A429" s="4" t="str">
        <f t="shared" si="4"/>
        <v>691</v>
      </c>
      <c r="E429" s="1" t="s">
        <v>185</v>
      </c>
      <c r="F429" s="1" t="s">
        <v>23</v>
      </c>
      <c r="G429" s="1" t="s">
        <v>25</v>
      </c>
      <c r="J429" s="1" t="s">
        <v>18</v>
      </c>
      <c r="K429" s="1" t="s">
        <v>186</v>
      </c>
      <c r="L429" s="1" t="s">
        <v>20</v>
      </c>
      <c r="M429" s="1" t="s">
        <v>21</v>
      </c>
      <c r="O429" s="1" t="s">
        <v>22</v>
      </c>
      <c r="P429" s="3">
        <v>-21536.3</v>
      </c>
    </row>
    <row r="430" spans="1:17" x14ac:dyDescent="0.25">
      <c r="A430" s="4" t="str">
        <f t="shared" si="4"/>
        <v>691</v>
      </c>
      <c r="B430" s="1" t="s">
        <v>422</v>
      </c>
      <c r="C430" s="1" t="s">
        <v>423</v>
      </c>
      <c r="D430" s="1" t="s">
        <v>48</v>
      </c>
      <c r="E430" s="1" t="s">
        <v>185</v>
      </c>
      <c r="F430" s="1" t="s">
        <v>275</v>
      </c>
      <c r="G430" s="1" t="s">
        <v>46</v>
      </c>
      <c r="H430" s="1" t="s">
        <v>424</v>
      </c>
      <c r="I430" s="1" t="s">
        <v>17</v>
      </c>
      <c r="J430" s="1" t="s">
        <v>18</v>
      </c>
      <c r="K430" s="1" t="s">
        <v>186</v>
      </c>
      <c r="L430" s="1" t="s">
        <v>20</v>
      </c>
      <c r="M430" s="1" t="s">
        <v>21</v>
      </c>
      <c r="N430" s="1" t="s">
        <v>277</v>
      </c>
      <c r="O430" s="1" t="s">
        <v>395</v>
      </c>
      <c r="P430" s="15">
        <v>16000000</v>
      </c>
      <c r="Q430" s="1" t="s">
        <v>544</v>
      </c>
    </row>
    <row r="431" spans="1:17" x14ac:dyDescent="0.25">
      <c r="A431" s="4" t="str">
        <f t="shared" si="4"/>
        <v>691</v>
      </c>
      <c r="B431" s="1" t="s">
        <v>422</v>
      </c>
      <c r="C431" s="1" t="s">
        <v>423</v>
      </c>
      <c r="D431" s="1" t="s">
        <v>48</v>
      </c>
      <c r="E431" s="1" t="s">
        <v>185</v>
      </c>
      <c r="F431" s="1" t="s">
        <v>425</v>
      </c>
      <c r="G431" s="1" t="s">
        <v>28</v>
      </c>
      <c r="H431" s="1" t="s">
        <v>426</v>
      </c>
      <c r="I431" s="1" t="s">
        <v>17</v>
      </c>
      <c r="J431" s="1" t="s">
        <v>18</v>
      </c>
      <c r="K431" s="1" t="s">
        <v>186</v>
      </c>
      <c r="L431" s="1" t="s">
        <v>20</v>
      </c>
      <c r="M431" s="1" t="s">
        <v>21</v>
      </c>
      <c r="N431" s="1" t="s">
        <v>427</v>
      </c>
      <c r="O431" s="1" t="s">
        <v>428</v>
      </c>
      <c r="P431" s="3">
        <v>-13807612.220000001</v>
      </c>
    </row>
    <row r="432" spans="1:17" ht="15.75" thickBot="1" x14ac:dyDescent="0.3">
      <c r="A432" s="4"/>
      <c r="P432" s="6">
        <f>SUM(P429:P431)</f>
        <v>2170851.4799999986</v>
      </c>
    </row>
    <row r="433" spans="1:16" ht="15.75" thickTop="1" x14ac:dyDescent="0.25">
      <c r="A433" s="4"/>
      <c r="P433" s="3"/>
    </row>
    <row r="434" spans="1:16" x14ac:dyDescent="0.25">
      <c r="A434" s="4" t="str">
        <f t="shared" si="4"/>
        <v>730</v>
      </c>
      <c r="E434" s="1" t="s">
        <v>187</v>
      </c>
      <c r="F434" s="1" t="s">
        <v>16</v>
      </c>
      <c r="G434" s="1" t="s">
        <v>188</v>
      </c>
      <c r="J434" s="1" t="s">
        <v>18</v>
      </c>
      <c r="K434" s="1" t="s">
        <v>189</v>
      </c>
      <c r="L434" s="1" t="s">
        <v>20</v>
      </c>
      <c r="M434" s="1" t="s">
        <v>21</v>
      </c>
      <c r="O434" s="1" t="s">
        <v>22</v>
      </c>
      <c r="P434" s="3">
        <v>-647553.19999999995</v>
      </c>
    </row>
    <row r="435" spans="1:16" x14ac:dyDescent="0.25">
      <c r="A435" s="4" t="str">
        <f t="shared" si="4"/>
        <v>730</v>
      </c>
      <c r="B435" s="1" t="s">
        <v>377</v>
      </c>
      <c r="C435" s="1" t="s">
        <v>378</v>
      </c>
      <c r="D435" s="1" t="s">
        <v>48</v>
      </c>
      <c r="E435" s="1" t="s">
        <v>187</v>
      </c>
      <c r="F435" s="1" t="s">
        <v>379</v>
      </c>
      <c r="G435" s="1" t="s">
        <v>17</v>
      </c>
      <c r="J435" s="1" t="s">
        <v>18</v>
      </c>
      <c r="K435" s="1" t="s">
        <v>189</v>
      </c>
      <c r="L435" s="1" t="s">
        <v>20</v>
      </c>
      <c r="M435" s="1" t="s">
        <v>21</v>
      </c>
      <c r="O435" s="1" t="s">
        <v>362</v>
      </c>
      <c r="P435" s="3">
        <v>951408.15</v>
      </c>
    </row>
    <row r="436" spans="1:16" x14ac:dyDescent="0.25">
      <c r="A436" s="4" t="str">
        <f t="shared" si="4"/>
        <v>730</v>
      </c>
      <c r="B436" s="1" t="s">
        <v>377</v>
      </c>
      <c r="C436" s="1" t="s">
        <v>378</v>
      </c>
      <c r="D436" s="1" t="s">
        <v>48</v>
      </c>
      <c r="E436" s="1" t="s">
        <v>187</v>
      </c>
      <c r="F436" s="1" t="s">
        <v>235</v>
      </c>
      <c r="G436" s="1" t="s">
        <v>107</v>
      </c>
      <c r="J436" s="1" t="s">
        <v>18</v>
      </c>
      <c r="K436" s="1" t="s">
        <v>189</v>
      </c>
      <c r="L436" s="1" t="s">
        <v>20</v>
      </c>
      <c r="M436" s="1" t="s">
        <v>21</v>
      </c>
      <c r="O436" s="1" t="s">
        <v>228</v>
      </c>
      <c r="P436" s="3">
        <v>193719.75</v>
      </c>
    </row>
    <row r="437" spans="1:16" x14ac:dyDescent="0.25">
      <c r="A437" s="4" t="str">
        <f t="shared" si="4"/>
        <v>730</v>
      </c>
      <c r="B437" s="1" t="s">
        <v>377</v>
      </c>
      <c r="C437" s="1" t="s">
        <v>378</v>
      </c>
      <c r="D437" s="1" t="s">
        <v>48</v>
      </c>
      <c r="E437" s="1" t="s">
        <v>187</v>
      </c>
      <c r="F437" s="1" t="s">
        <v>229</v>
      </c>
      <c r="G437" s="1" t="s">
        <v>82</v>
      </c>
      <c r="J437" s="1" t="s">
        <v>18</v>
      </c>
      <c r="K437" s="1" t="s">
        <v>189</v>
      </c>
      <c r="L437" s="1" t="s">
        <v>20</v>
      </c>
      <c r="M437" s="1" t="s">
        <v>21</v>
      </c>
      <c r="O437" s="1" t="s">
        <v>230</v>
      </c>
      <c r="P437" s="3">
        <v>250445.84</v>
      </c>
    </row>
    <row r="438" spans="1:16" ht="15.75" thickBot="1" x14ac:dyDescent="0.3">
      <c r="A438" s="4"/>
      <c r="P438" s="6">
        <f>SUM(P434:P437)</f>
        <v>748020.54</v>
      </c>
    </row>
    <row r="439" spans="1:16" ht="15.75" thickTop="1" x14ac:dyDescent="0.25">
      <c r="A439" s="4"/>
      <c r="P439" s="3"/>
    </row>
    <row r="440" spans="1:16" x14ac:dyDescent="0.25">
      <c r="A440" s="4" t="str">
        <f t="shared" si="4"/>
        <v>733</v>
      </c>
      <c r="B440" s="1" t="s">
        <v>536</v>
      </c>
      <c r="C440" s="1" t="s">
        <v>537</v>
      </c>
      <c r="D440" s="1" t="s">
        <v>48</v>
      </c>
      <c r="E440" s="1" t="s">
        <v>538</v>
      </c>
      <c r="F440" s="1" t="s">
        <v>539</v>
      </c>
      <c r="G440" s="1" t="s">
        <v>17</v>
      </c>
      <c r="J440" s="1" t="s">
        <v>18</v>
      </c>
      <c r="K440" s="1" t="s">
        <v>540</v>
      </c>
      <c r="L440" s="1" t="s">
        <v>20</v>
      </c>
      <c r="M440" s="1" t="s">
        <v>21</v>
      </c>
      <c r="O440" s="1" t="s">
        <v>234</v>
      </c>
      <c r="P440" s="3">
        <v>11416.71</v>
      </c>
    </row>
    <row r="441" spans="1:16" x14ac:dyDescent="0.25">
      <c r="A441" s="4" t="str">
        <f t="shared" si="4"/>
        <v>733</v>
      </c>
      <c r="B441" s="1" t="s">
        <v>536</v>
      </c>
      <c r="C441" s="1" t="s">
        <v>537</v>
      </c>
      <c r="D441" s="1" t="s">
        <v>48</v>
      </c>
      <c r="E441" s="1" t="s">
        <v>538</v>
      </c>
      <c r="F441" s="1" t="s">
        <v>541</v>
      </c>
      <c r="G441" s="1" t="s">
        <v>17</v>
      </c>
      <c r="J441" s="1" t="s">
        <v>18</v>
      </c>
      <c r="K441" s="1" t="s">
        <v>540</v>
      </c>
      <c r="L441" s="1" t="s">
        <v>20</v>
      </c>
      <c r="M441" s="1" t="s">
        <v>21</v>
      </c>
      <c r="N441" s="1" t="s">
        <v>261</v>
      </c>
      <c r="O441" s="1" t="s">
        <v>228</v>
      </c>
      <c r="P441" s="3">
        <v>2290.88</v>
      </c>
    </row>
    <row r="442" spans="1:16" x14ac:dyDescent="0.25">
      <c r="A442" s="4" t="str">
        <f t="shared" si="4"/>
        <v>733</v>
      </c>
      <c r="B442" s="1" t="s">
        <v>536</v>
      </c>
      <c r="C442" s="1" t="s">
        <v>537</v>
      </c>
      <c r="D442" s="1" t="s">
        <v>48</v>
      </c>
      <c r="E442" s="1" t="s">
        <v>538</v>
      </c>
      <c r="F442" s="1" t="s">
        <v>542</v>
      </c>
      <c r="G442" s="1" t="s">
        <v>17</v>
      </c>
      <c r="J442" s="1" t="s">
        <v>18</v>
      </c>
      <c r="K442" s="1" t="s">
        <v>540</v>
      </c>
      <c r="L442" s="1" t="s">
        <v>20</v>
      </c>
      <c r="M442" s="1" t="s">
        <v>21</v>
      </c>
      <c r="N442" s="1" t="s">
        <v>261</v>
      </c>
      <c r="O442" s="1" t="s">
        <v>230</v>
      </c>
      <c r="P442" s="3">
        <v>1191.78</v>
      </c>
    </row>
    <row r="443" spans="1:16" ht="15.75" thickBot="1" x14ac:dyDescent="0.3">
      <c r="A443" s="4"/>
      <c r="P443" s="6">
        <f>SUM(P440:P442)</f>
        <v>14899.37</v>
      </c>
    </row>
    <row r="444" spans="1:16" ht="15.75" thickTop="1" x14ac:dyDescent="0.25">
      <c r="A444" s="4"/>
      <c r="P444" s="3"/>
    </row>
    <row r="445" spans="1:16" x14ac:dyDescent="0.25">
      <c r="A445" s="4" t="str">
        <f t="shared" si="4"/>
        <v>833</v>
      </c>
      <c r="B445" s="8"/>
      <c r="C445" s="8"/>
      <c r="D445" s="8"/>
      <c r="E445" s="8" t="s">
        <v>190</v>
      </c>
      <c r="F445" s="8" t="s">
        <v>16</v>
      </c>
      <c r="G445" s="8" t="s">
        <v>191</v>
      </c>
      <c r="H445" s="8"/>
      <c r="I445" s="8"/>
      <c r="J445" s="8" t="s">
        <v>18</v>
      </c>
      <c r="K445" s="8" t="s">
        <v>192</v>
      </c>
      <c r="L445" s="8" t="s">
        <v>20</v>
      </c>
      <c r="M445" s="8" t="s">
        <v>21</v>
      </c>
      <c r="N445" s="8"/>
      <c r="O445" s="8" t="s">
        <v>22</v>
      </c>
      <c r="P445" s="9">
        <v>-1314.46</v>
      </c>
    </row>
    <row r="446" spans="1:16" x14ac:dyDescent="0.25">
      <c r="A446" s="4" t="str">
        <f t="shared" si="4"/>
        <v>833</v>
      </c>
      <c r="B446" s="8" t="s">
        <v>496</v>
      </c>
      <c r="C446" s="8" t="s">
        <v>497</v>
      </c>
      <c r="D446" s="8" t="s">
        <v>48</v>
      </c>
      <c r="E446" s="8" t="s">
        <v>190</v>
      </c>
      <c r="F446" s="8" t="s">
        <v>498</v>
      </c>
      <c r="G446" s="8" t="s">
        <v>17</v>
      </c>
      <c r="H446" s="8"/>
      <c r="I446" s="8"/>
      <c r="J446" s="8" t="s">
        <v>18</v>
      </c>
      <c r="K446" s="8" t="s">
        <v>192</v>
      </c>
      <c r="L446" s="8" t="s">
        <v>20</v>
      </c>
      <c r="M446" s="8" t="s">
        <v>21</v>
      </c>
      <c r="N446" s="8"/>
      <c r="O446" s="8" t="s">
        <v>234</v>
      </c>
      <c r="P446" s="9">
        <v>1314.46</v>
      </c>
    </row>
    <row r="447" spans="1:16" ht="15.75" thickBot="1" x14ac:dyDescent="0.3">
      <c r="A447" s="4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14">
        <f>SUM(P445:P446)</f>
        <v>0</v>
      </c>
    </row>
    <row r="448" spans="1:16" ht="15.75" thickTop="1" x14ac:dyDescent="0.25">
      <c r="A448" s="4"/>
      <c r="P448" s="3"/>
    </row>
    <row r="449" spans="1:16" x14ac:dyDescent="0.25">
      <c r="A449" s="4" t="str">
        <f t="shared" si="4"/>
        <v>833</v>
      </c>
      <c r="B449" s="1" t="s">
        <v>496</v>
      </c>
      <c r="C449" s="1" t="s">
        <v>497</v>
      </c>
      <c r="D449" s="1" t="s">
        <v>48</v>
      </c>
      <c r="E449" s="1" t="s">
        <v>499</v>
      </c>
      <c r="F449" s="1" t="s">
        <v>235</v>
      </c>
      <c r="G449" s="1" t="s">
        <v>109</v>
      </c>
      <c r="J449" s="1" t="s">
        <v>18</v>
      </c>
      <c r="K449" s="1" t="s">
        <v>192</v>
      </c>
      <c r="L449" s="1" t="s">
        <v>20</v>
      </c>
      <c r="M449" s="1" t="s">
        <v>21</v>
      </c>
      <c r="O449" s="1" t="s">
        <v>228</v>
      </c>
      <c r="P449" s="3">
        <v>238.98</v>
      </c>
    </row>
    <row r="450" spans="1:16" x14ac:dyDescent="0.25">
      <c r="A450" s="4" t="str">
        <f t="shared" si="4"/>
        <v>833</v>
      </c>
      <c r="B450" s="1" t="s">
        <v>496</v>
      </c>
      <c r="C450" s="1" t="s">
        <v>497</v>
      </c>
      <c r="D450" s="1" t="s">
        <v>48</v>
      </c>
      <c r="E450" s="1" t="s">
        <v>499</v>
      </c>
      <c r="F450" s="1" t="s">
        <v>500</v>
      </c>
      <c r="G450" s="1" t="s">
        <v>17</v>
      </c>
      <c r="J450" s="1" t="s">
        <v>18</v>
      </c>
      <c r="K450" s="1" t="s">
        <v>192</v>
      </c>
      <c r="L450" s="1" t="s">
        <v>20</v>
      </c>
      <c r="M450" s="1" t="s">
        <v>21</v>
      </c>
      <c r="N450" s="1" t="s">
        <v>261</v>
      </c>
      <c r="O450" s="1" t="s">
        <v>230</v>
      </c>
      <c r="P450" s="3">
        <v>55.5</v>
      </c>
    </row>
    <row r="451" spans="1:16" ht="15.75" thickBot="1" x14ac:dyDescent="0.3">
      <c r="A451" s="4"/>
      <c r="P451" s="6">
        <f>SUM(P449:P450)</f>
        <v>294.48</v>
      </c>
    </row>
    <row r="452" spans="1:16" ht="15.75" thickTop="1" x14ac:dyDescent="0.25">
      <c r="A452" s="4"/>
      <c r="P452" s="3"/>
    </row>
    <row r="453" spans="1:16" x14ac:dyDescent="0.25">
      <c r="A453" s="4" t="str">
        <f t="shared" si="4"/>
        <v>839</v>
      </c>
      <c r="E453" s="1" t="s">
        <v>193</v>
      </c>
      <c r="F453" s="1" t="s">
        <v>16</v>
      </c>
      <c r="G453" s="1" t="s">
        <v>194</v>
      </c>
      <c r="J453" s="1" t="s">
        <v>18</v>
      </c>
      <c r="K453" s="1" t="s">
        <v>195</v>
      </c>
      <c r="L453" s="1" t="s">
        <v>20</v>
      </c>
      <c r="M453" s="1" t="s">
        <v>21</v>
      </c>
      <c r="O453" s="1" t="s">
        <v>22</v>
      </c>
      <c r="P453" s="3">
        <v>-109075.65</v>
      </c>
    </row>
    <row r="454" spans="1:16" x14ac:dyDescent="0.25">
      <c r="A454" s="4" t="str">
        <f t="shared" si="4"/>
        <v>839</v>
      </c>
      <c r="B454" s="1" t="s">
        <v>449</v>
      </c>
      <c r="C454" s="1" t="s">
        <v>450</v>
      </c>
      <c r="D454" s="1" t="s">
        <v>48</v>
      </c>
      <c r="E454" s="1" t="s">
        <v>193</v>
      </c>
      <c r="F454" s="1" t="s">
        <v>451</v>
      </c>
      <c r="G454" s="1" t="s">
        <v>17</v>
      </c>
      <c r="J454" s="1" t="s">
        <v>18</v>
      </c>
      <c r="K454" s="1" t="s">
        <v>195</v>
      </c>
      <c r="L454" s="1" t="s">
        <v>20</v>
      </c>
      <c r="M454" s="1" t="s">
        <v>21</v>
      </c>
      <c r="N454" s="1" t="s">
        <v>261</v>
      </c>
      <c r="O454" s="1" t="s">
        <v>318</v>
      </c>
      <c r="P454" s="3">
        <v>141409.41</v>
      </c>
    </row>
    <row r="455" spans="1:16" x14ac:dyDescent="0.25">
      <c r="A455" s="4" t="str">
        <f t="shared" si="4"/>
        <v>839</v>
      </c>
      <c r="B455" s="1" t="s">
        <v>449</v>
      </c>
      <c r="C455" s="1" t="s">
        <v>450</v>
      </c>
      <c r="D455" s="1" t="s">
        <v>48</v>
      </c>
      <c r="E455" s="1" t="s">
        <v>193</v>
      </c>
      <c r="F455" s="1" t="s">
        <v>452</v>
      </c>
      <c r="G455" s="1" t="s">
        <v>17</v>
      </c>
      <c r="J455" s="1" t="s">
        <v>18</v>
      </c>
      <c r="K455" s="1" t="s">
        <v>195</v>
      </c>
      <c r="L455" s="1" t="s">
        <v>20</v>
      </c>
      <c r="M455" s="1" t="s">
        <v>21</v>
      </c>
      <c r="N455" s="1" t="s">
        <v>261</v>
      </c>
      <c r="O455" s="1" t="s">
        <v>230</v>
      </c>
      <c r="P455" s="3">
        <v>17942.349999999999</v>
      </c>
    </row>
    <row r="456" spans="1:16" ht="15.75" thickBot="1" x14ac:dyDescent="0.3">
      <c r="A456" s="4"/>
      <c r="P456" s="6">
        <f>SUM(P453:P455)</f>
        <v>50276.110000000008</v>
      </c>
    </row>
    <row r="457" spans="1:16" ht="15.75" thickTop="1" x14ac:dyDescent="0.25">
      <c r="A457" s="4"/>
      <c r="P457" s="3"/>
    </row>
    <row r="458" spans="1:16" x14ac:dyDescent="0.25">
      <c r="A458" s="4" t="str">
        <f t="shared" si="4"/>
        <v>839</v>
      </c>
      <c r="E458" s="1" t="s">
        <v>196</v>
      </c>
      <c r="F458" s="1" t="s">
        <v>16</v>
      </c>
      <c r="G458" s="1" t="s">
        <v>197</v>
      </c>
      <c r="J458" s="1" t="s">
        <v>18</v>
      </c>
      <c r="K458" s="1" t="s">
        <v>195</v>
      </c>
      <c r="L458" s="1" t="s">
        <v>20</v>
      </c>
      <c r="M458" s="1" t="s">
        <v>21</v>
      </c>
      <c r="O458" s="1" t="s">
        <v>22</v>
      </c>
      <c r="P458" s="3">
        <v>-159427.06</v>
      </c>
    </row>
    <row r="459" spans="1:16" x14ac:dyDescent="0.25">
      <c r="A459" s="4" t="str">
        <f t="shared" si="4"/>
        <v>839</v>
      </c>
      <c r="B459" s="1" t="s">
        <v>449</v>
      </c>
      <c r="C459" s="1" t="s">
        <v>450</v>
      </c>
      <c r="D459" s="1" t="s">
        <v>48</v>
      </c>
      <c r="E459" s="1" t="s">
        <v>196</v>
      </c>
      <c r="F459" s="1" t="s">
        <v>451</v>
      </c>
      <c r="G459" s="1" t="s">
        <v>28</v>
      </c>
      <c r="J459" s="1" t="s">
        <v>18</v>
      </c>
      <c r="K459" s="1" t="s">
        <v>195</v>
      </c>
      <c r="L459" s="1" t="s">
        <v>20</v>
      </c>
      <c r="M459" s="1" t="s">
        <v>21</v>
      </c>
      <c r="N459" s="1" t="s">
        <v>261</v>
      </c>
      <c r="O459" s="1" t="s">
        <v>318</v>
      </c>
      <c r="P459" s="3">
        <v>226439.13</v>
      </c>
    </row>
    <row r="460" spans="1:16" x14ac:dyDescent="0.25">
      <c r="A460" s="4" t="str">
        <f t="shared" ref="A460:A512" si="5">LEFT(E460,3)</f>
        <v>839</v>
      </c>
      <c r="B460" s="1" t="s">
        <v>449</v>
      </c>
      <c r="C460" s="1" t="s">
        <v>450</v>
      </c>
      <c r="D460" s="1" t="s">
        <v>48</v>
      </c>
      <c r="E460" s="1" t="s">
        <v>196</v>
      </c>
      <c r="F460" s="1" t="s">
        <v>452</v>
      </c>
      <c r="G460" s="1" t="s">
        <v>28</v>
      </c>
      <c r="J460" s="1" t="s">
        <v>18</v>
      </c>
      <c r="K460" s="1" t="s">
        <v>195</v>
      </c>
      <c r="L460" s="1" t="s">
        <v>20</v>
      </c>
      <c r="M460" s="1" t="s">
        <v>21</v>
      </c>
      <c r="N460" s="1" t="s">
        <v>261</v>
      </c>
      <c r="O460" s="1" t="s">
        <v>230</v>
      </c>
      <c r="P460" s="3">
        <v>36776.19</v>
      </c>
    </row>
    <row r="461" spans="1:16" ht="15.75" thickBot="1" x14ac:dyDescent="0.3">
      <c r="A461" s="4"/>
      <c r="P461" s="6">
        <f>SUM(P458:P460)</f>
        <v>103788.26000000001</v>
      </c>
    </row>
    <row r="462" spans="1:16" ht="15.75" thickTop="1" x14ac:dyDescent="0.25">
      <c r="A462" s="4"/>
      <c r="P462" s="3"/>
    </row>
    <row r="463" spans="1:16" x14ac:dyDescent="0.25">
      <c r="A463" s="4" t="str">
        <f t="shared" si="5"/>
        <v>845</v>
      </c>
      <c r="E463" s="1" t="s">
        <v>198</v>
      </c>
      <c r="F463" s="1" t="s">
        <v>16</v>
      </c>
      <c r="G463" s="1" t="s">
        <v>199</v>
      </c>
      <c r="J463" s="1" t="s">
        <v>18</v>
      </c>
      <c r="K463" s="1" t="s">
        <v>200</v>
      </c>
      <c r="L463" s="1" t="s">
        <v>20</v>
      </c>
      <c r="M463" s="1" t="s">
        <v>21</v>
      </c>
      <c r="O463" s="1" t="s">
        <v>22</v>
      </c>
      <c r="P463" s="3">
        <v>-979215.71</v>
      </c>
    </row>
    <row r="464" spans="1:16" ht="15.75" thickBot="1" x14ac:dyDescent="0.3">
      <c r="A464" s="4"/>
      <c r="P464" s="6">
        <f>SUM(P463)</f>
        <v>-979215.71</v>
      </c>
    </row>
    <row r="465" spans="1:17" ht="15.75" thickTop="1" x14ac:dyDescent="0.25">
      <c r="A465" s="4"/>
      <c r="P465" s="3"/>
    </row>
    <row r="466" spans="1:17" x14ac:dyDescent="0.25">
      <c r="A466" s="4" t="str">
        <f t="shared" si="5"/>
        <v>845</v>
      </c>
      <c r="E466" s="1" t="s">
        <v>201</v>
      </c>
      <c r="F466" s="1" t="s">
        <v>16</v>
      </c>
      <c r="G466" s="1" t="s">
        <v>202</v>
      </c>
      <c r="J466" s="1" t="s">
        <v>18</v>
      </c>
      <c r="K466" s="1" t="s">
        <v>200</v>
      </c>
      <c r="L466" s="1" t="s">
        <v>20</v>
      </c>
      <c r="M466" s="1" t="s">
        <v>21</v>
      </c>
      <c r="O466" s="1" t="s">
        <v>22</v>
      </c>
      <c r="P466" s="3">
        <v>-32220.68</v>
      </c>
    </row>
    <row r="467" spans="1:17" ht="15.75" thickBot="1" x14ac:dyDescent="0.3">
      <c r="A467" s="4"/>
      <c r="P467" s="6">
        <f>SUM(P466)</f>
        <v>-32220.68</v>
      </c>
    </row>
    <row r="468" spans="1:17" ht="15.75" thickTop="1" x14ac:dyDescent="0.25">
      <c r="A468" s="4"/>
      <c r="P468" s="3"/>
    </row>
    <row r="469" spans="1:17" x14ac:dyDescent="0.25">
      <c r="A469" s="4" t="str">
        <f t="shared" si="5"/>
        <v>845</v>
      </c>
      <c r="B469" s="1" t="s">
        <v>398</v>
      </c>
      <c r="C469" s="1" t="s">
        <v>399</v>
      </c>
      <c r="D469" s="1" t="s">
        <v>48</v>
      </c>
      <c r="E469" s="1" t="s">
        <v>400</v>
      </c>
      <c r="F469" s="1" t="s">
        <v>401</v>
      </c>
      <c r="G469" s="1" t="s">
        <v>17</v>
      </c>
      <c r="J469" s="1" t="s">
        <v>18</v>
      </c>
      <c r="K469" s="1" t="s">
        <v>200</v>
      </c>
      <c r="L469" s="1" t="s">
        <v>20</v>
      </c>
      <c r="M469" s="1" t="s">
        <v>21</v>
      </c>
      <c r="N469" s="1" t="s">
        <v>261</v>
      </c>
      <c r="O469" s="1" t="s">
        <v>318</v>
      </c>
      <c r="P469" s="3">
        <v>1209710.3400000001</v>
      </c>
    </row>
    <row r="470" spans="1:17" x14ac:dyDescent="0.25">
      <c r="A470" s="4" t="str">
        <f t="shared" si="5"/>
        <v>845</v>
      </c>
      <c r="B470" s="1" t="s">
        <v>398</v>
      </c>
      <c r="C470" s="1" t="s">
        <v>399</v>
      </c>
      <c r="D470" s="1" t="s">
        <v>48</v>
      </c>
      <c r="E470" s="1" t="s">
        <v>400</v>
      </c>
      <c r="F470" s="1" t="s">
        <v>402</v>
      </c>
      <c r="G470" s="1" t="s">
        <v>28</v>
      </c>
      <c r="H470" s="1" t="s">
        <v>401</v>
      </c>
      <c r="I470" s="1" t="s">
        <v>17</v>
      </c>
      <c r="J470" s="1" t="s">
        <v>18</v>
      </c>
      <c r="K470" s="1" t="s">
        <v>200</v>
      </c>
      <c r="L470" s="1" t="s">
        <v>20</v>
      </c>
      <c r="M470" s="1" t="s">
        <v>21</v>
      </c>
      <c r="O470" s="1" t="s">
        <v>403</v>
      </c>
      <c r="P470" s="3">
        <v>-28630.23</v>
      </c>
    </row>
    <row r="471" spans="1:17" ht="15.75" thickBot="1" x14ac:dyDescent="0.3">
      <c r="A471" s="4"/>
      <c r="P471" s="6">
        <f>SUM(P469:P470)</f>
        <v>1181080.1100000001</v>
      </c>
    </row>
    <row r="472" spans="1:17" ht="15.75" thickTop="1" x14ac:dyDescent="0.25">
      <c r="A472" s="4"/>
      <c r="P472" s="3"/>
    </row>
    <row r="473" spans="1:17" x14ac:dyDescent="0.25">
      <c r="A473" s="4" t="str">
        <f t="shared" si="5"/>
        <v>855</v>
      </c>
      <c r="E473" s="1" t="s">
        <v>203</v>
      </c>
      <c r="F473" s="1" t="s">
        <v>16</v>
      </c>
      <c r="G473" s="1" t="s">
        <v>204</v>
      </c>
      <c r="J473" s="1" t="s">
        <v>18</v>
      </c>
      <c r="K473" s="1" t="s">
        <v>205</v>
      </c>
      <c r="L473" s="1" t="s">
        <v>20</v>
      </c>
      <c r="M473" s="1" t="s">
        <v>21</v>
      </c>
      <c r="O473" s="1" t="s">
        <v>22</v>
      </c>
      <c r="P473" s="3">
        <v>-22441.03</v>
      </c>
    </row>
    <row r="474" spans="1:17" ht="15.75" customHeight="1" x14ac:dyDescent="0.25">
      <c r="A474" s="4" t="str">
        <f t="shared" si="5"/>
        <v>855</v>
      </c>
      <c r="B474" s="1" t="s">
        <v>446</v>
      </c>
      <c r="C474" s="1" t="s">
        <v>447</v>
      </c>
      <c r="D474" s="1" t="s">
        <v>48</v>
      </c>
      <c r="E474" s="1" t="s">
        <v>203</v>
      </c>
      <c r="F474" s="1" t="s">
        <v>448</v>
      </c>
      <c r="G474" s="1" t="s">
        <v>17</v>
      </c>
      <c r="J474" s="1" t="s">
        <v>18</v>
      </c>
      <c r="K474" s="1" t="s">
        <v>205</v>
      </c>
      <c r="L474" s="1" t="s">
        <v>20</v>
      </c>
      <c r="M474" s="1" t="s">
        <v>21</v>
      </c>
      <c r="O474" s="1" t="s">
        <v>234</v>
      </c>
      <c r="P474" s="3">
        <v>25867.17</v>
      </c>
    </row>
    <row r="475" spans="1:17" x14ac:dyDescent="0.25">
      <c r="A475" s="4" t="str">
        <f t="shared" si="5"/>
        <v>855</v>
      </c>
      <c r="B475" s="1" t="s">
        <v>446</v>
      </c>
      <c r="C475" s="1" t="s">
        <v>447</v>
      </c>
      <c r="D475" s="1" t="s">
        <v>48</v>
      </c>
      <c r="E475" s="1" t="s">
        <v>203</v>
      </c>
      <c r="F475" s="1" t="s">
        <v>235</v>
      </c>
      <c r="G475" s="1" t="s">
        <v>117</v>
      </c>
      <c r="J475" s="1" t="s">
        <v>18</v>
      </c>
      <c r="K475" s="1" t="s">
        <v>205</v>
      </c>
      <c r="L475" s="1" t="s">
        <v>20</v>
      </c>
      <c r="M475" s="1" t="s">
        <v>21</v>
      </c>
      <c r="O475" s="1" t="s">
        <v>228</v>
      </c>
      <c r="P475" s="3">
        <v>5141.96</v>
      </c>
    </row>
    <row r="476" spans="1:17" x14ac:dyDescent="0.25">
      <c r="A476" s="4" t="str">
        <f t="shared" si="5"/>
        <v>855</v>
      </c>
      <c r="B476" s="1" t="s">
        <v>446</v>
      </c>
      <c r="C476" s="1" t="s">
        <v>447</v>
      </c>
      <c r="D476" s="1" t="s">
        <v>48</v>
      </c>
      <c r="E476" s="1" t="s">
        <v>203</v>
      </c>
      <c r="F476" s="1" t="s">
        <v>229</v>
      </c>
      <c r="G476" s="1" t="s">
        <v>33</v>
      </c>
      <c r="J476" s="1" t="s">
        <v>18</v>
      </c>
      <c r="K476" s="1" t="s">
        <v>205</v>
      </c>
      <c r="L476" s="1" t="s">
        <v>20</v>
      </c>
      <c r="M476" s="1" t="s">
        <v>21</v>
      </c>
      <c r="O476" s="1" t="s">
        <v>230</v>
      </c>
      <c r="P476" s="3">
        <v>4485.84</v>
      </c>
    </row>
    <row r="477" spans="1:17" ht="15.75" thickBot="1" x14ac:dyDescent="0.3">
      <c r="A477" s="4"/>
      <c r="P477" s="6">
        <f>SUM(P473:P476)</f>
        <v>13053.939999999999</v>
      </c>
    </row>
    <row r="478" spans="1:17" ht="15.75" thickTop="1" x14ac:dyDescent="0.25">
      <c r="A478" s="4"/>
      <c r="P478" s="3"/>
    </row>
    <row r="479" spans="1:17" x14ac:dyDescent="0.25">
      <c r="A479" s="4" t="str">
        <f t="shared" si="5"/>
        <v>860</v>
      </c>
      <c r="B479" s="1" t="s">
        <v>432</v>
      </c>
      <c r="C479" s="1" t="s">
        <v>433</v>
      </c>
      <c r="D479" s="1" t="s">
        <v>48</v>
      </c>
      <c r="E479" s="1" t="s">
        <v>434</v>
      </c>
      <c r="F479" s="1" t="s">
        <v>275</v>
      </c>
      <c r="G479" s="1" t="s">
        <v>59</v>
      </c>
      <c r="H479" s="1" t="s">
        <v>435</v>
      </c>
      <c r="I479" s="1" t="s">
        <v>17</v>
      </c>
      <c r="J479" s="1" t="s">
        <v>18</v>
      </c>
      <c r="K479" s="1" t="s">
        <v>436</v>
      </c>
      <c r="L479" s="1" t="s">
        <v>20</v>
      </c>
      <c r="M479" s="1" t="s">
        <v>21</v>
      </c>
      <c r="N479" s="1" t="s">
        <v>277</v>
      </c>
      <c r="O479" s="1" t="s">
        <v>437</v>
      </c>
      <c r="P479" s="15">
        <v>3500000</v>
      </c>
      <c r="Q479" s="1" t="s">
        <v>544</v>
      </c>
    </row>
    <row r="480" spans="1:17" ht="15.75" thickBot="1" x14ac:dyDescent="0.3">
      <c r="A480" s="4"/>
      <c r="P480" s="6">
        <f>SUM(P479)</f>
        <v>3500000</v>
      </c>
    </row>
    <row r="481" spans="1:17" ht="15.75" thickTop="1" x14ac:dyDescent="0.25">
      <c r="A481" s="4"/>
      <c r="P481" s="3"/>
    </row>
    <row r="482" spans="1:17" x14ac:dyDescent="0.25">
      <c r="A482" s="4" t="str">
        <f t="shared" si="5"/>
        <v>914</v>
      </c>
      <c r="E482" s="1" t="s">
        <v>206</v>
      </c>
      <c r="F482" s="1" t="s">
        <v>16</v>
      </c>
      <c r="G482" s="1" t="s">
        <v>207</v>
      </c>
      <c r="J482" s="1" t="s">
        <v>18</v>
      </c>
      <c r="K482" s="1" t="s">
        <v>208</v>
      </c>
      <c r="L482" s="1" t="s">
        <v>20</v>
      </c>
      <c r="M482" s="1" t="s">
        <v>21</v>
      </c>
      <c r="O482" s="1" t="s">
        <v>22</v>
      </c>
      <c r="P482" s="3">
        <v>-19913.71</v>
      </c>
    </row>
    <row r="483" spans="1:17" x14ac:dyDescent="0.25">
      <c r="A483" s="4" t="str">
        <f t="shared" si="5"/>
        <v>914</v>
      </c>
      <c r="B483" s="1" t="s">
        <v>269</v>
      </c>
      <c r="C483" s="1" t="s">
        <v>270</v>
      </c>
      <c r="D483" s="1" t="s">
        <v>48</v>
      </c>
      <c r="E483" s="1" t="s">
        <v>206</v>
      </c>
      <c r="F483" s="1" t="s">
        <v>271</v>
      </c>
      <c r="G483" s="1" t="s">
        <v>17</v>
      </c>
      <c r="J483" s="1" t="s">
        <v>18</v>
      </c>
      <c r="K483" s="1" t="s">
        <v>208</v>
      </c>
      <c r="L483" s="1" t="s">
        <v>20</v>
      </c>
      <c r="M483" s="1" t="s">
        <v>21</v>
      </c>
      <c r="N483" s="1" t="s">
        <v>261</v>
      </c>
      <c r="O483" s="1" t="s">
        <v>228</v>
      </c>
      <c r="P483" s="3">
        <v>36058.57</v>
      </c>
    </row>
    <row r="484" spans="1:17" x14ac:dyDescent="0.25">
      <c r="A484" s="4" t="str">
        <f t="shared" si="5"/>
        <v>914</v>
      </c>
      <c r="E484" s="1" t="s">
        <v>209</v>
      </c>
      <c r="F484" s="1" t="s">
        <v>16</v>
      </c>
      <c r="G484" s="1" t="s">
        <v>210</v>
      </c>
      <c r="J484" s="1" t="s">
        <v>18</v>
      </c>
      <c r="K484" s="1" t="s">
        <v>208</v>
      </c>
      <c r="L484" s="1" t="s">
        <v>20</v>
      </c>
      <c r="M484" s="1" t="s">
        <v>21</v>
      </c>
      <c r="O484" s="1" t="s">
        <v>22</v>
      </c>
      <c r="P484" s="3">
        <v>-134173.72</v>
      </c>
    </row>
    <row r="485" spans="1:17" x14ac:dyDescent="0.25">
      <c r="A485" s="4" t="str">
        <f t="shared" si="5"/>
        <v>914</v>
      </c>
      <c r="E485" s="1" t="s">
        <v>209</v>
      </c>
      <c r="F485" s="1" t="s">
        <v>23</v>
      </c>
      <c r="G485" s="1" t="s">
        <v>30</v>
      </c>
      <c r="J485" s="1" t="s">
        <v>18</v>
      </c>
      <c r="K485" s="1" t="s">
        <v>208</v>
      </c>
      <c r="L485" s="1" t="s">
        <v>20</v>
      </c>
      <c r="M485" s="1" t="s">
        <v>21</v>
      </c>
      <c r="O485" s="1" t="s">
        <v>22</v>
      </c>
      <c r="P485" s="3">
        <v>-544201.82999999996</v>
      </c>
    </row>
    <row r="486" spans="1:17" x14ac:dyDescent="0.25">
      <c r="A486" s="4" t="str">
        <f t="shared" si="5"/>
        <v>914</v>
      </c>
      <c r="E486" s="1" t="s">
        <v>209</v>
      </c>
      <c r="F486" s="1" t="s">
        <v>211</v>
      </c>
      <c r="G486" s="1" t="s">
        <v>17</v>
      </c>
      <c r="J486" s="1" t="s">
        <v>18</v>
      </c>
      <c r="K486" s="1" t="s">
        <v>208</v>
      </c>
      <c r="L486" s="1" t="s">
        <v>20</v>
      </c>
      <c r="M486" s="1" t="s">
        <v>21</v>
      </c>
      <c r="O486" s="1" t="s">
        <v>22</v>
      </c>
      <c r="P486" s="3">
        <v>0.6</v>
      </c>
    </row>
    <row r="487" spans="1:17" x14ac:dyDescent="0.25">
      <c r="A487" s="4" t="str">
        <f t="shared" si="5"/>
        <v>914</v>
      </c>
      <c r="E487" s="1" t="s">
        <v>209</v>
      </c>
      <c r="F487" s="1" t="s">
        <v>212</v>
      </c>
      <c r="G487" s="1" t="s">
        <v>17</v>
      </c>
      <c r="H487" s="1" t="s">
        <v>211</v>
      </c>
      <c r="I487" s="1" t="s">
        <v>17</v>
      </c>
      <c r="J487" s="1" t="s">
        <v>18</v>
      </c>
      <c r="K487" s="1" t="s">
        <v>208</v>
      </c>
      <c r="L487" s="1" t="s">
        <v>20</v>
      </c>
      <c r="M487" s="1" t="s">
        <v>21</v>
      </c>
      <c r="O487" s="1" t="s">
        <v>213</v>
      </c>
      <c r="P487" s="3">
        <v>-0.6</v>
      </c>
    </row>
    <row r="488" spans="1:17" x14ac:dyDescent="0.25">
      <c r="A488" s="4" t="str">
        <f t="shared" si="5"/>
        <v>914</v>
      </c>
      <c r="E488" s="1" t="s">
        <v>209</v>
      </c>
      <c r="F488" s="1" t="s">
        <v>212</v>
      </c>
      <c r="G488" s="1" t="s">
        <v>28</v>
      </c>
      <c r="H488" s="1" t="s">
        <v>211</v>
      </c>
      <c r="I488" s="1" t="s">
        <v>17</v>
      </c>
      <c r="J488" s="1" t="s">
        <v>18</v>
      </c>
      <c r="K488" s="1" t="s">
        <v>208</v>
      </c>
      <c r="L488" s="1" t="s">
        <v>20</v>
      </c>
      <c r="M488" s="1" t="s">
        <v>21</v>
      </c>
      <c r="O488" s="1" t="s">
        <v>22</v>
      </c>
      <c r="P488" s="3">
        <v>-0.6</v>
      </c>
    </row>
    <row r="489" spans="1:17" x14ac:dyDescent="0.25">
      <c r="A489" s="4" t="str">
        <f t="shared" si="5"/>
        <v>914</v>
      </c>
      <c r="B489" s="1" t="s">
        <v>269</v>
      </c>
      <c r="C489" s="1" t="s">
        <v>270</v>
      </c>
      <c r="D489" s="1" t="s">
        <v>48</v>
      </c>
      <c r="E489" s="1" t="s">
        <v>209</v>
      </c>
      <c r="F489" s="1" t="s">
        <v>272</v>
      </c>
      <c r="G489" s="1" t="s">
        <v>17</v>
      </c>
      <c r="J489" s="1" t="s">
        <v>18</v>
      </c>
      <c r="K489" s="1" t="s">
        <v>208</v>
      </c>
      <c r="L489" s="1" t="s">
        <v>20</v>
      </c>
      <c r="M489" s="1" t="s">
        <v>21</v>
      </c>
      <c r="O489" s="1" t="s">
        <v>273</v>
      </c>
      <c r="P489" s="3">
        <v>12000000</v>
      </c>
    </row>
    <row r="490" spans="1:17" x14ac:dyDescent="0.25">
      <c r="A490" s="4" t="str">
        <f t="shared" si="5"/>
        <v>914</v>
      </c>
      <c r="B490" s="1" t="s">
        <v>269</v>
      </c>
      <c r="C490" s="1" t="s">
        <v>270</v>
      </c>
      <c r="D490" s="1" t="s">
        <v>48</v>
      </c>
      <c r="E490" s="1" t="s">
        <v>209</v>
      </c>
      <c r="F490" s="1" t="s">
        <v>274</v>
      </c>
      <c r="G490" s="1" t="s">
        <v>17</v>
      </c>
      <c r="J490" s="1" t="s">
        <v>18</v>
      </c>
      <c r="K490" s="1" t="s">
        <v>208</v>
      </c>
      <c r="L490" s="1" t="s">
        <v>20</v>
      </c>
      <c r="M490" s="1" t="s">
        <v>21</v>
      </c>
      <c r="O490" s="1" t="s">
        <v>234</v>
      </c>
      <c r="P490" s="3">
        <v>283664.23</v>
      </c>
    </row>
    <row r="491" spans="1:17" x14ac:dyDescent="0.25">
      <c r="A491" s="4" t="str">
        <f t="shared" si="5"/>
        <v>914</v>
      </c>
      <c r="B491" s="1" t="s">
        <v>269</v>
      </c>
      <c r="C491" s="1" t="s">
        <v>270</v>
      </c>
      <c r="D491" s="1" t="s">
        <v>48</v>
      </c>
      <c r="E491" s="1" t="s">
        <v>209</v>
      </c>
      <c r="F491" s="1" t="s">
        <v>229</v>
      </c>
      <c r="G491" s="1" t="s">
        <v>155</v>
      </c>
      <c r="J491" s="1" t="s">
        <v>18</v>
      </c>
      <c r="K491" s="1" t="s">
        <v>208</v>
      </c>
      <c r="L491" s="1" t="s">
        <v>20</v>
      </c>
      <c r="M491" s="1" t="s">
        <v>21</v>
      </c>
      <c r="O491" s="1" t="s">
        <v>230</v>
      </c>
      <c r="P491" s="3">
        <v>132437.87</v>
      </c>
    </row>
    <row r="492" spans="1:17" x14ac:dyDescent="0.25">
      <c r="A492" s="4" t="str">
        <f t="shared" si="5"/>
        <v>914</v>
      </c>
      <c r="B492" s="1" t="s">
        <v>269</v>
      </c>
      <c r="C492" s="1" t="s">
        <v>270</v>
      </c>
      <c r="D492" s="1" t="s">
        <v>48</v>
      </c>
      <c r="E492" s="1" t="s">
        <v>209</v>
      </c>
      <c r="F492" s="1" t="s">
        <v>275</v>
      </c>
      <c r="G492" s="1" t="s">
        <v>53</v>
      </c>
      <c r="H492" s="1" t="s">
        <v>276</v>
      </c>
      <c r="I492" s="1" t="s">
        <v>17</v>
      </c>
      <c r="J492" s="1" t="s">
        <v>18</v>
      </c>
      <c r="K492" s="1" t="s">
        <v>208</v>
      </c>
      <c r="L492" s="1" t="s">
        <v>20</v>
      </c>
      <c r="M492" s="1" t="s">
        <v>21</v>
      </c>
      <c r="N492" s="1" t="s">
        <v>277</v>
      </c>
      <c r="O492" s="1" t="s">
        <v>278</v>
      </c>
      <c r="P492" s="15">
        <v>90000000</v>
      </c>
      <c r="Q492" s="1" t="s">
        <v>544</v>
      </c>
    </row>
    <row r="493" spans="1:17" x14ac:dyDescent="0.25">
      <c r="A493" s="4" t="str">
        <f t="shared" si="5"/>
        <v>914</v>
      </c>
      <c r="E493" s="1" t="s">
        <v>214</v>
      </c>
      <c r="F493" s="1" t="s">
        <v>215</v>
      </c>
      <c r="G493" s="1" t="s">
        <v>17</v>
      </c>
      <c r="J493" s="1" t="s">
        <v>18</v>
      </c>
      <c r="K493" s="1" t="s">
        <v>208</v>
      </c>
      <c r="L493" s="1" t="s">
        <v>20</v>
      </c>
      <c r="M493" s="1" t="s">
        <v>21</v>
      </c>
      <c r="O493" s="1" t="s">
        <v>22</v>
      </c>
      <c r="P493" s="3">
        <v>-73345.56</v>
      </c>
    </row>
    <row r="494" spans="1:17" x14ac:dyDescent="0.25">
      <c r="A494" s="4" t="str">
        <f t="shared" si="5"/>
        <v>914</v>
      </c>
      <c r="B494" s="1" t="s">
        <v>269</v>
      </c>
      <c r="C494" s="1" t="s">
        <v>270</v>
      </c>
      <c r="D494" s="1" t="s">
        <v>48</v>
      </c>
      <c r="E494" s="1" t="s">
        <v>214</v>
      </c>
      <c r="F494" s="1" t="s">
        <v>271</v>
      </c>
      <c r="G494" s="1" t="s">
        <v>28</v>
      </c>
      <c r="J494" s="1" t="s">
        <v>18</v>
      </c>
      <c r="K494" s="1" t="s">
        <v>208</v>
      </c>
      <c r="L494" s="1" t="s">
        <v>20</v>
      </c>
      <c r="M494" s="1" t="s">
        <v>21</v>
      </c>
      <c r="N494" s="1" t="s">
        <v>261</v>
      </c>
      <c r="O494" s="1" t="s">
        <v>228</v>
      </c>
      <c r="P494" s="3">
        <v>110415.08</v>
      </c>
    </row>
    <row r="495" spans="1:17" x14ac:dyDescent="0.25">
      <c r="A495" s="4" t="str">
        <f t="shared" si="5"/>
        <v>914</v>
      </c>
      <c r="B495" s="1" t="s">
        <v>269</v>
      </c>
      <c r="C495" s="1" t="s">
        <v>270</v>
      </c>
      <c r="D495" s="1" t="s">
        <v>48</v>
      </c>
      <c r="E495" s="1" t="s">
        <v>214</v>
      </c>
      <c r="F495" s="1" t="s">
        <v>229</v>
      </c>
      <c r="G495" s="1" t="s">
        <v>160</v>
      </c>
      <c r="J495" s="1" t="s">
        <v>18</v>
      </c>
      <c r="K495" s="1" t="s">
        <v>208</v>
      </c>
      <c r="L495" s="1" t="s">
        <v>20</v>
      </c>
      <c r="M495" s="1" t="s">
        <v>21</v>
      </c>
      <c r="O495" s="1" t="s">
        <v>230</v>
      </c>
      <c r="P495" s="3">
        <v>24442.42</v>
      </c>
    </row>
    <row r="496" spans="1:17" x14ac:dyDescent="0.25">
      <c r="A496" s="4" t="str">
        <f t="shared" si="5"/>
        <v>914</v>
      </c>
      <c r="E496" s="1" t="s">
        <v>216</v>
      </c>
      <c r="F496" s="1" t="s">
        <v>215</v>
      </c>
      <c r="G496" s="1" t="s">
        <v>28</v>
      </c>
      <c r="J496" s="1" t="s">
        <v>18</v>
      </c>
      <c r="K496" s="1" t="s">
        <v>208</v>
      </c>
      <c r="L496" s="1" t="s">
        <v>20</v>
      </c>
      <c r="M496" s="1" t="s">
        <v>21</v>
      </c>
      <c r="O496" s="1" t="s">
        <v>22</v>
      </c>
      <c r="P496" s="3">
        <v>-15175.44</v>
      </c>
    </row>
    <row r="497" spans="1:16" x14ac:dyDescent="0.25">
      <c r="A497" s="4" t="str">
        <f t="shared" si="5"/>
        <v>914</v>
      </c>
      <c r="B497" s="1" t="s">
        <v>269</v>
      </c>
      <c r="C497" s="1" t="s">
        <v>270</v>
      </c>
      <c r="D497" s="1" t="s">
        <v>48</v>
      </c>
      <c r="E497" s="1" t="s">
        <v>216</v>
      </c>
      <c r="F497" s="1" t="s">
        <v>271</v>
      </c>
      <c r="G497" s="1" t="s">
        <v>25</v>
      </c>
      <c r="J497" s="1" t="s">
        <v>18</v>
      </c>
      <c r="K497" s="1" t="s">
        <v>208</v>
      </c>
      <c r="L497" s="1" t="s">
        <v>20</v>
      </c>
      <c r="M497" s="1" t="s">
        <v>21</v>
      </c>
      <c r="N497" s="1" t="s">
        <v>261</v>
      </c>
      <c r="O497" s="1" t="s">
        <v>228</v>
      </c>
      <c r="P497" s="3">
        <v>28520.06</v>
      </c>
    </row>
    <row r="498" spans="1:16" ht="15.75" thickBot="1" x14ac:dyDescent="0.3">
      <c r="A498" s="4"/>
      <c r="P498" s="6">
        <f>SUM(P482:P497)</f>
        <v>101828727.37</v>
      </c>
    </row>
    <row r="499" spans="1:16" ht="15.75" thickTop="1" x14ac:dyDescent="0.25">
      <c r="A499" s="4"/>
      <c r="P499" s="3"/>
    </row>
    <row r="500" spans="1:16" x14ac:dyDescent="0.25">
      <c r="A500" s="4" t="str">
        <f t="shared" si="5"/>
        <v>915</v>
      </c>
      <c r="E500" s="1" t="s">
        <v>217</v>
      </c>
      <c r="F500" s="1" t="s">
        <v>16</v>
      </c>
      <c r="G500" s="1" t="s">
        <v>218</v>
      </c>
      <c r="J500" s="1" t="s">
        <v>18</v>
      </c>
      <c r="K500" s="1" t="s">
        <v>219</v>
      </c>
      <c r="L500" s="1" t="s">
        <v>20</v>
      </c>
      <c r="M500" s="1" t="s">
        <v>21</v>
      </c>
      <c r="O500" s="1" t="s">
        <v>22</v>
      </c>
      <c r="P500" s="3">
        <v>-26668.68</v>
      </c>
    </row>
    <row r="501" spans="1:16" x14ac:dyDescent="0.25">
      <c r="A501" s="4" t="str">
        <f t="shared" si="5"/>
        <v>915</v>
      </c>
      <c r="B501" s="1" t="s">
        <v>239</v>
      </c>
      <c r="C501" s="1" t="s">
        <v>240</v>
      </c>
      <c r="D501" s="1" t="s">
        <v>48</v>
      </c>
      <c r="E501" s="1" t="s">
        <v>217</v>
      </c>
      <c r="F501" s="1" t="s">
        <v>241</v>
      </c>
      <c r="G501" s="1" t="s">
        <v>17</v>
      </c>
      <c r="J501" s="1" t="s">
        <v>18</v>
      </c>
      <c r="K501" s="1" t="s">
        <v>219</v>
      </c>
      <c r="L501" s="1" t="s">
        <v>20</v>
      </c>
      <c r="M501" s="1" t="s">
        <v>21</v>
      </c>
      <c r="O501" s="1" t="s">
        <v>234</v>
      </c>
      <c r="P501" s="3">
        <v>38544.67</v>
      </c>
    </row>
    <row r="502" spans="1:16" x14ac:dyDescent="0.25">
      <c r="A502" s="4" t="str">
        <f t="shared" si="5"/>
        <v>915</v>
      </c>
      <c r="B502" s="1" t="s">
        <v>239</v>
      </c>
      <c r="C502" s="1" t="s">
        <v>240</v>
      </c>
      <c r="D502" s="1" t="s">
        <v>48</v>
      </c>
      <c r="E502" s="1" t="s">
        <v>217</v>
      </c>
      <c r="F502" s="1" t="s">
        <v>235</v>
      </c>
      <c r="G502" s="1" t="s">
        <v>123</v>
      </c>
      <c r="J502" s="1" t="s">
        <v>18</v>
      </c>
      <c r="K502" s="1" t="s">
        <v>219</v>
      </c>
      <c r="L502" s="1" t="s">
        <v>20</v>
      </c>
      <c r="M502" s="1" t="s">
        <v>21</v>
      </c>
      <c r="O502" s="1" t="s">
        <v>228</v>
      </c>
      <c r="P502" s="3">
        <v>16448.939999999999</v>
      </c>
    </row>
    <row r="503" spans="1:16" x14ac:dyDescent="0.25">
      <c r="A503" s="4" t="str">
        <f t="shared" si="5"/>
        <v>915</v>
      </c>
      <c r="B503" s="1" t="s">
        <v>239</v>
      </c>
      <c r="C503" s="1" t="s">
        <v>240</v>
      </c>
      <c r="D503" s="1" t="s">
        <v>48</v>
      </c>
      <c r="E503" s="1" t="s">
        <v>217</v>
      </c>
      <c r="F503" s="1" t="s">
        <v>229</v>
      </c>
      <c r="G503" s="1" t="s">
        <v>63</v>
      </c>
      <c r="J503" s="1" t="s">
        <v>18</v>
      </c>
      <c r="K503" s="1" t="s">
        <v>219</v>
      </c>
      <c r="L503" s="1" t="s">
        <v>20</v>
      </c>
      <c r="M503" s="1" t="s">
        <v>21</v>
      </c>
      <c r="O503" s="1" t="s">
        <v>230</v>
      </c>
      <c r="P503" s="3">
        <v>7215.13</v>
      </c>
    </row>
    <row r="504" spans="1:16" ht="15.75" thickBot="1" x14ac:dyDescent="0.3">
      <c r="A504" s="4"/>
      <c r="P504" s="6">
        <f>SUM(P500:P503)</f>
        <v>35540.06</v>
      </c>
    </row>
    <row r="505" spans="1:16" ht="15.75" thickTop="1" x14ac:dyDescent="0.25">
      <c r="A505" s="4"/>
      <c r="P505" s="3"/>
    </row>
    <row r="506" spans="1:16" x14ac:dyDescent="0.25">
      <c r="A506" s="4" t="str">
        <f t="shared" si="5"/>
        <v>919</v>
      </c>
      <c r="E506" s="1" t="s">
        <v>220</v>
      </c>
      <c r="F506" s="1" t="s">
        <v>16</v>
      </c>
      <c r="G506" s="1" t="s">
        <v>221</v>
      </c>
      <c r="J506" s="1" t="s">
        <v>18</v>
      </c>
      <c r="K506" s="1" t="s">
        <v>222</v>
      </c>
      <c r="L506" s="1" t="s">
        <v>20</v>
      </c>
      <c r="M506" s="1" t="s">
        <v>21</v>
      </c>
      <c r="O506" s="1" t="s">
        <v>22</v>
      </c>
      <c r="P506" s="3">
        <v>-8507.26</v>
      </c>
    </row>
    <row r="507" spans="1:16" x14ac:dyDescent="0.25">
      <c r="A507" s="4" t="str">
        <f t="shared" si="5"/>
        <v>919</v>
      </c>
      <c r="B507" s="1" t="s">
        <v>416</v>
      </c>
      <c r="C507" s="1" t="s">
        <v>417</v>
      </c>
      <c r="D507" s="1" t="s">
        <v>48</v>
      </c>
      <c r="E507" s="1" t="s">
        <v>220</v>
      </c>
      <c r="F507" s="1" t="s">
        <v>418</v>
      </c>
      <c r="G507" s="1" t="s">
        <v>17</v>
      </c>
      <c r="J507" s="1" t="s">
        <v>18</v>
      </c>
      <c r="K507" s="1" t="s">
        <v>222</v>
      </c>
      <c r="L507" s="1" t="s">
        <v>20</v>
      </c>
      <c r="M507" s="1" t="s">
        <v>21</v>
      </c>
      <c r="O507" s="1" t="s">
        <v>234</v>
      </c>
      <c r="P507" s="3">
        <v>8629.19</v>
      </c>
    </row>
    <row r="508" spans="1:16" x14ac:dyDescent="0.25">
      <c r="A508" s="4" t="str">
        <f t="shared" si="5"/>
        <v>919</v>
      </c>
      <c r="B508" s="1" t="s">
        <v>416</v>
      </c>
      <c r="C508" s="1" t="s">
        <v>417</v>
      </c>
      <c r="D508" s="1" t="s">
        <v>48</v>
      </c>
      <c r="E508" s="1" t="s">
        <v>220</v>
      </c>
      <c r="F508" s="1" t="s">
        <v>235</v>
      </c>
      <c r="G508" s="1" t="s">
        <v>129</v>
      </c>
      <c r="J508" s="1" t="s">
        <v>18</v>
      </c>
      <c r="K508" s="1" t="s">
        <v>222</v>
      </c>
      <c r="L508" s="1" t="s">
        <v>20</v>
      </c>
      <c r="M508" s="1" t="s">
        <v>21</v>
      </c>
      <c r="O508" s="1" t="s">
        <v>228</v>
      </c>
      <c r="P508" s="3">
        <v>2852.16</v>
      </c>
    </row>
    <row r="509" spans="1:16" x14ac:dyDescent="0.25">
      <c r="A509" s="4" t="str">
        <f t="shared" si="5"/>
        <v>919</v>
      </c>
      <c r="B509" s="1" t="s">
        <v>416</v>
      </c>
      <c r="C509" s="1" t="s">
        <v>417</v>
      </c>
      <c r="D509" s="1" t="s">
        <v>48</v>
      </c>
      <c r="E509" s="1" t="s">
        <v>220</v>
      </c>
      <c r="F509" s="1" t="s">
        <v>229</v>
      </c>
      <c r="G509" s="1" t="s">
        <v>17</v>
      </c>
      <c r="J509" s="1" t="s">
        <v>18</v>
      </c>
      <c r="K509" s="1" t="s">
        <v>222</v>
      </c>
      <c r="L509" s="1" t="s">
        <v>20</v>
      </c>
      <c r="M509" s="1" t="s">
        <v>21</v>
      </c>
      <c r="O509" s="1" t="s">
        <v>230</v>
      </c>
      <c r="P509" s="3">
        <v>3588.22</v>
      </c>
    </row>
    <row r="510" spans="1:16" ht="15.75" thickBot="1" x14ac:dyDescent="0.3">
      <c r="A510" s="4"/>
      <c r="P510" s="6">
        <f>SUM(P506:P509)</f>
        <v>6562.3099999999995</v>
      </c>
    </row>
    <row r="511" spans="1:16" ht="15.75" thickTop="1" x14ac:dyDescent="0.25">
      <c r="A511" s="4"/>
      <c r="P511" s="3"/>
    </row>
    <row r="512" spans="1:16" ht="15.75" customHeight="1" x14ac:dyDescent="0.25">
      <c r="A512" s="4" t="str">
        <f t="shared" si="5"/>
        <v>971</v>
      </c>
      <c r="B512" s="1" t="s">
        <v>354</v>
      </c>
      <c r="C512" s="1" t="s">
        <v>355</v>
      </c>
      <c r="D512" s="1" t="s">
        <v>48</v>
      </c>
      <c r="E512" s="1" t="s">
        <v>356</v>
      </c>
      <c r="F512" s="1" t="s">
        <v>357</v>
      </c>
      <c r="G512" s="1" t="s">
        <v>17</v>
      </c>
      <c r="J512" s="1" t="s">
        <v>18</v>
      </c>
      <c r="K512" s="1" t="s">
        <v>358</v>
      </c>
      <c r="L512" s="1" t="s">
        <v>20</v>
      </c>
      <c r="M512" s="1" t="s">
        <v>21</v>
      </c>
      <c r="O512" s="1" t="s">
        <v>234</v>
      </c>
      <c r="P512" s="3">
        <v>47199</v>
      </c>
    </row>
    <row r="513" spans="15:16" ht="15.75" thickBot="1" x14ac:dyDescent="0.3">
      <c r="P513" s="13">
        <f>SUM(P512)</f>
        <v>47199</v>
      </c>
    </row>
    <row r="514" spans="15:16" ht="15.75" thickTop="1" x14ac:dyDescent="0.25"/>
    <row r="516" spans="15:16" x14ac:dyDescent="0.25">
      <c r="O516" s="1" t="s">
        <v>545</v>
      </c>
      <c r="P516" s="3">
        <f>P15+P21+P27+P32+P37+P41+P45+P49+P53+P59+P63+P69+P82+P86+P90+P94+P98+P102+P106+P110+P113+P123+P127+P130+P134+P139+P144+P150+P155+P160+P165+P169+P174+P180+P185+P189+P194+P197+P200+P203+P206+P212+P218+P222+P227+P231+P234+P241+P247+P253+P259+P265+P268+P275+P282+P295+P299+P302+P308+P314+P319+P325+P328+P333+P338+P343+P349+P355+P361+P367+P371+P375+P381+P387+P393+P397+P404+P410+P413+P417+P420+P424+P427+P432+P438+P443+P447+P451+P456+P461+P464+P467+P471+P477+P480+P498+P504+P510+P513</f>
        <v>726763910.63999987</v>
      </c>
    </row>
    <row r="517" spans="15:16" x14ac:dyDescent="0.25">
      <c r="O517" s="1" t="s">
        <v>546</v>
      </c>
      <c r="P517" s="3">
        <v>-256130000</v>
      </c>
    </row>
    <row r="518" spans="15:16" ht="15.75" thickBot="1" x14ac:dyDescent="0.3">
      <c r="P518" s="17">
        <f>P516+P517</f>
        <v>470633910.63999987</v>
      </c>
    </row>
    <row r="519" spans="15:16" ht="15.75" thickTop="1" x14ac:dyDescent="0.25"/>
  </sheetData>
  <sortState ref="B2:P320">
    <sortCondition ref="E2:E320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6"/>
  <sheetViews>
    <sheetView topLeftCell="A10" workbookViewId="0">
      <selection sqref="A1:P274"/>
    </sheetView>
  </sheetViews>
  <sheetFormatPr defaultRowHeight="15" x14ac:dyDescent="0.25"/>
  <cols>
    <col min="1" max="1" width="9.140625" style="1"/>
    <col min="2" max="2" width="51.7109375" style="1" bestFit="1" customWidth="1"/>
    <col min="3" max="3" width="11" style="1" bestFit="1" customWidth="1"/>
    <col min="4" max="4" width="17.28515625" style="1" bestFit="1" customWidth="1"/>
    <col min="5" max="5" width="12.140625" style="1" bestFit="1" customWidth="1"/>
    <col min="6" max="6" width="10.7109375" style="1" bestFit="1" customWidth="1"/>
    <col min="7" max="7" width="16.42578125" style="1" bestFit="1" customWidth="1"/>
    <col min="8" max="8" width="10.7109375" style="1" bestFit="1" customWidth="1"/>
    <col min="9" max="9" width="16.42578125" style="1" bestFit="1" customWidth="1"/>
    <col min="10" max="10" width="6" style="1" bestFit="1" customWidth="1"/>
    <col min="11" max="11" width="7.85546875" style="1" bestFit="1" customWidth="1"/>
    <col min="12" max="12" width="9" style="1" bestFit="1" customWidth="1"/>
    <col min="13" max="13" width="11.7109375" style="1" bestFit="1" customWidth="1"/>
    <col min="14" max="14" width="10.7109375" style="1" bestFit="1" customWidth="1"/>
    <col min="15" max="15" width="42.7109375" style="1" bestFit="1" customWidth="1"/>
    <col min="16" max="16" width="17.7109375" style="1" bestFit="1" customWidth="1"/>
    <col min="17" max="16384" width="9.140625" style="1"/>
  </cols>
  <sheetData>
    <row r="1" spans="1:16" x14ac:dyDescent="0.25">
      <c r="A1" s="2" t="s">
        <v>543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4" t="str">
        <f>LEFT(E2,3)</f>
        <v>100</v>
      </c>
      <c r="E2" s="1" t="s">
        <v>15</v>
      </c>
      <c r="F2" s="1" t="s">
        <v>16</v>
      </c>
      <c r="G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O2" s="1" t="s">
        <v>22</v>
      </c>
      <c r="P2" s="3">
        <v>-18094182.739999998</v>
      </c>
    </row>
    <row r="3" spans="1:16" x14ac:dyDescent="0.25">
      <c r="A3" s="4" t="str">
        <f t="shared" ref="A3:A47" si="0">LEFT(E3,3)</f>
        <v>100</v>
      </c>
      <c r="E3" s="1" t="s">
        <v>15</v>
      </c>
      <c r="F3" s="1" t="s">
        <v>23</v>
      </c>
      <c r="G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O3" s="1" t="s">
        <v>22</v>
      </c>
      <c r="P3" s="3">
        <v>-234562.83</v>
      </c>
    </row>
    <row r="4" spans="1:16" x14ac:dyDescent="0.25">
      <c r="A4" s="4" t="str">
        <f t="shared" si="0"/>
        <v>100</v>
      </c>
      <c r="B4" s="1" t="s">
        <v>279</v>
      </c>
      <c r="C4" s="1" t="s">
        <v>280</v>
      </c>
      <c r="D4" s="1" t="s">
        <v>48</v>
      </c>
      <c r="E4" s="1" t="s">
        <v>15</v>
      </c>
      <c r="F4" s="1" t="s">
        <v>281</v>
      </c>
      <c r="G4" s="1" t="s">
        <v>17</v>
      </c>
      <c r="J4" s="1" t="s">
        <v>18</v>
      </c>
      <c r="K4" s="1" t="s">
        <v>19</v>
      </c>
      <c r="L4" s="1" t="s">
        <v>20</v>
      </c>
      <c r="M4" s="1" t="s">
        <v>21</v>
      </c>
      <c r="O4" s="1" t="s">
        <v>282</v>
      </c>
      <c r="P4" s="3">
        <v>8000000</v>
      </c>
    </row>
    <row r="5" spans="1:16" x14ac:dyDescent="0.25">
      <c r="A5" s="4" t="str">
        <f t="shared" si="0"/>
        <v>100</v>
      </c>
      <c r="B5" s="1" t="s">
        <v>279</v>
      </c>
      <c r="C5" s="1" t="s">
        <v>280</v>
      </c>
      <c r="D5" s="1" t="s">
        <v>48</v>
      </c>
      <c r="E5" s="1" t="s">
        <v>15</v>
      </c>
      <c r="F5" s="1" t="s">
        <v>283</v>
      </c>
      <c r="G5" s="1" t="s">
        <v>17</v>
      </c>
      <c r="J5" s="1" t="s">
        <v>18</v>
      </c>
      <c r="K5" s="1" t="s">
        <v>19</v>
      </c>
      <c r="L5" s="1" t="s">
        <v>20</v>
      </c>
      <c r="M5" s="1" t="s">
        <v>21</v>
      </c>
      <c r="O5" s="1" t="s">
        <v>284</v>
      </c>
      <c r="P5" s="3">
        <v>21767055</v>
      </c>
    </row>
    <row r="6" spans="1:16" x14ac:dyDescent="0.25">
      <c r="A6" s="4" t="str">
        <f t="shared" si="0"/>
        <v>100</v>
      </c>
      <c r="B6" s="1" t="s">
        <v>279</v>
      </c>
      <c r="C6" s="1" t="s">
        <v>280</v>
      </c>
      <c r="D6" s="1" t="s">
        <v>48</v>
      </c>
      <c r="E6" s="1" t="s">
        <v>15</v>
      </c>
      <c r="F6" s="1" t="s">
        <v>285</v>
      </c>
      <c r="G6" s="1" t="s">
        <v>17</v>
      </c>
      <c r="H6" s="1" t="s">
        <v>281</v>
      </c>
      <c r="I6" s="1" t="s">
        <v>48</v>
      </c>
      <c r="J6" s="1" t="s">
        <v>18</v>
      </c>
      <c r="K6" s="1" t="s">
        <v>19</v>
      </c>
      <c r="L6" s="1" t="s">
        <v>20</v>
      </c>
      <c r="M6" s="1" t="s">
        <v>21</v>
      </c>
      <c r="N6" s="1" t="s">
        <v>286</v>
      </c>
      <c r="O6" s="1" t="s">
        <v>282</v>
      </c>
      <c r="P6" s="3">
        <v>-6000000</v>
      </c>
    </row>
    <row r="7" spans="1:16" x14ac:dyDescent="0.25">
      <c r="A7" s="4" t="str">
        <f t="shared" si="0"/>
        <v>100</v>
      </c>
      <c r="B7" s="1" t="s">
        <v>279</v>
      </c>
      <c r="C7" s="1" t="s">
        <v>280</v>
      </c>
      <c r="D7" s="1" t="s">
        <v>48</v>
      </c>
      <c r="E7" s="1" t="s">
        <v>15</v>
      </c>
      <c r="F7" s="1" t="s">
        <v>287</v>
      </c>
      <c r="G7" s="1" t="s">
        <v>17</v>
      </c>
      <c r="J7" s="1" t="s">
        <v>18</v>
      </c>
      <c r="K7" s="1" t="s">
        <v>19</v>
      </c>
      <c r="L7" s="1" t="s">
        <v>20</v>
      </c>
      <c r="M7" s="1" t="s">
        <v>21</v>
      </c>
      <c r="O7" s="1" t="s">
        <v>288</v>
      </c>
      <c r="P7" s="3">
        <v>3350000</v>
      </c>
    </row>
    <row r="8" spans="1:16" x14ac:dyDescent="0.25">
      <c r="A8" s="4" t="str">
        <f t="shared" si="0"/>
        <v>100</v>
      </c>
      <c r="B8" s="1" t="s">
        <v>279</v>
      </c>
      <c r="C8" s="1" t="s">
        <v>280</v>
      </c>
      <c r="D8" s="1" t="s">
        <v>48</v>
      </c>
      <c r="E8" s="1" t="s">
        <v>15</v>
      </c>
      <c r="F8" s="1" t="s">
        <v>289</v>
      </c>
      <c r="G8" s="1" t="s">
        <v>17</v>
      </c>
      <c r="J8" s="1" t="s">
        <v>18</v>
      </c>
      <c r="K8" s="1" t="s">
        <v>19</v>
      </c>
      <c r="L8" s="1" t="s">
        <v>20</v>
      </c>
      <c r="M8" s="1" t="s">
        <v>21</v>
      </c>
      <c r="O8" s="1" t="s">
        <v>234</v>
      </c>
      <c r="P8" s="3">
        <v>21223912.949999999</v>
      </c>
    </row>
    <row r="9" spans="1:16" x14ac:dyDescent="0.25">
      <c r="A9" s="4" t="str">
        <f t="shared" si="0"/>
        <v>100</v>
      </c>
      <c r="B9" s="1" t="s">
        <v>279</v>
      </c>
      <c r="C9" s="1" t="s">
        <v>280</v>
      </c>
      <c r="D9" s="1" t="s">
        <v>48</v>
      </c>
      <c r="E9" s="1" t="s">
        <v>15</v>
      </c>
      <c r="F9" s="1" t="s">
        <v>290</v>
      </c>
      <c r="G9" s="1" t="s">
        <v>28</v>
      </c>
      <c r="J9" s="1" t="s">
        <v>18</v>
      </c>
      <c r="K9" s="1" t="s">
        <v>19</v>
      </c>
      <c r="L9" s="1" t="s">
        <v>20</v>
      </c>
      <c r="M9" s="1" t="s">
        <v>21</v>
      </c>
      <c r="O9" s="1" t="s">
        <v>291</v>
      </c>
      <c r="P9" s="3">
        <v>300000</v>
      </c>
    </row>
    <row r="10" spans="1:16" x14ac:dyDescent="0.25">
      <c r="A10" s="4" t="str">
        <f t="shared" si="0"/>
        <v>100</v>
      </c>
      <c r="B10" s="1" t="s">
        <v>279</v>
      </c>
      <c r="C10" s="1" t="s">
        <v>280</v>
      </c>
      <c r="D10" s="1" t="s">
        <v>48</v>
      </c>
      <c r="E10" s="1" t="s">
        <v>15</v>
      </c>
      <c r="F10" s="1" t="s">
        <v>290</v>
      </c>
      <c r="G10" s="1" t="s">
        <v>25</v>
      </c>
      <c r="J10" s="1" t="s">
        <v>18</v>
      </c>
      <c r="K10" s="1" t="s">
        <v>19</v>
      </c>
      <c r="L10" s="1" t="s">
        <v>20</v>
      </c>
      <c r="M10" s="1" t="s">
        <v>21</v>
      </c>
      <c r="O10" s="1" t="s">
        <v>292</v>
      </c>
      <c r="P10" s="3">
        <v>5000000</v>
      </c>
    </row>
    <row r="11" spans="1:16" x14ac:dyDescent="0.25">
      <c r="A11" s="4" t="str">
        <f t="shared" si="0"/>
        <v>100</v>
      </c>
      <c r="B11" s="1" t="s">
        <v>279</v>
      </c>
      <c r="C11" s="1" t="s">
        <v>280</v>
      </c>
      <c r="D11" s="1" t="s">
        <v>48</v>
      </c>
      <c r="E11" s="1" t="s">
        <v>15</v>
      </c>
      <c r="F11" s="1" t="s">
        <v>235</v>
      </c>
      <c r="G11" s="1" t="s">
        <v>17</v>
      </c>
      <c r="J11" s="1" t="s">
        <v>18</v>
      </c>
      <c r="K11" s="1" t="s">
        <v>19</v>
      </c>
      <c r="L11" s="1" t="s">
        <v>20</v>
      </c>
      <c r="M11" s="1" t="s">
        <v>21</v>
      </c>
      <c r="O11" s="1" t="s">
        <v>228</v>
      </c>
      <c r="P11" s="3">
        <v>8461814.0299999993</v>
      </c>
    </row>
    <row r="12" spans="1:16" x14ac:dyDescent="0.25">
      <c r="A12" s="4" t="str">
        <f t="shared" si="0"/>
        <v>100</v>
      </c>
      <c r="B12" s="1" t="s">
        <v>279</v>
      </c>
      <c r="C12" s="1" t="s">
        <v>280</v>
      </c>
      <c r="D12" s="1" t="s">
        <v>48</v>
      </c>
      <c r="E12" s="1" t="s">
        <v>15</v>
      </c>
      <c r="F12" s="1" t="s">
        <v>229</v>
      </c>
      <c r="G12" s="1" t="s">
        <v>117</v>
      </c>
      <c r="J12" s="1" t="s">
        <v>18</v>
      </c>
      <c r="K12" s="1" t="s">
        <v>19</v>
      </c>
      <c r="L12" s="1" t="s">
        <v>20</v>
      </c>
      <c r="M12" s="1" t="s">
        <v>21</v>
      </c>
      <c r="O12" s="1" t="s">
        <v>230</v>
      </c>
      <c r="P12" s="3">
        <v>11368599.800000001</v>
      </c>
    </row>
    <row r="13" spans="1:16" x14ac:dyDescent="0.25">
      <c r="A13" s="4" t="str">
        <f t="shared" si="0"/>
        <v>100</v>
      </c>
      <c r="B13" s="1" t="s">
        <v>279</v>
      </c>
      <c r="C13" s="1" t="s">
        <v>280</v>
      </c>
      <c r="D13" s="1" t="s">
        <v>48</v>
      </c>
      <c r="E13" s="1" t="s">
        <v>15</v>
      </c>
      <c r="F13" s="1" t="s">
        <v>293</v>
      </c>
      <c r="G13" s="1" t="s">
        <v>28</v>
      </c>
      <c r="H13" s="1" t="s">
        <v>283</v>
      </c>
      <c r="I13" s="1" t="s">
        <v>48</v>
      </c>
      <c r="J13" s="1" t="s">
        <v>18</v>
      </c>
      <c r="K13" s="1" t="s">
        <v>19</v>
      </c>
      <c r="L13" s="1" t="s">
        <v>20</v>
      </c>
      <c r="M13" s="1" t="s">
        <v>21</v>
      </c>
      <c r="N13" s="1" t="s">
        <v>294</v>
      </c>
      <c r="O13" s="1" t="s">
        <v>282</v>
      </c>
      <c r="P13" s="3">
        <v>-9556706</v>
      </c>
    </row>
    <row r="14" spans="1:16" x14ac:dyDescent="0.25">
      <c r="A14" s="4" t="str">
        <f t="shared" si="0"/>
        <v>107</v>
      </c>
      <c r="E14" s="1" t="s">
        <v>24</v>
      </c>
      <c r="F14" s="1" t="s">
        <v>16</v>
      </c>
      <c r="G14" s="1" t="s">
        <v>25</v>
      </c>
      <c r="J14" s="1" t="s">
        <v>18</v>
      </c>
      <c r="K14" s="1" t="s">
        <v>26</v>
      </c>
      <c r="L14" s="1" t="s">
        <v>20</v>
      </c>
      <c r="M14" s="1" t="s">
        <v>21</v>
      </c>
      <c r="O14" s="1" t="s">
        <v>22</v>
      </c>
      <c r="P14" s="3">
        <v>-9731188.0399999991</v>
      </c>
    </row>
    <row r="15" spans="1:16" x14ac:dyDescent="0.25">
      <c r="A15" s="4" t="str">
        <f t="shared" si="0"/>
        <v>107</v>
      </c>
      <c r="B15" s="1" t="s">
        <v>242</v>
      </c>
      <c r="C15" s="1" t="s">
        <v>243</v>
      </c>
      <c r="D15" s="1" t="s">
        <v>17</v>
      </c>
      <c r="E15" s="1" t="s">
        <v>24</v>
      </c>
      <c r="F15" s="1" t="s">
        <v>244</v>
      </c>
      <c r="G15" s="1" t="s">
        <v>17</v>
      </c>
      <c r="J15" s="1" t="s">
        <v>18</v>
      </c>
      <c r="K15" s="1" t="s">
        <v>26</v>
      </c>
      <c r="L15" s="1" t="s">
        <v>20</v>
      </c>
      <c r="M15" s="1" t="s">
        <v>21</v>
      </c>
      <c r="O15" s="1" t="s">
        <v>234</v>
      </c>
      <c r="P15" s="3">
        <v>9081698.6699999999</v>
      </c>
    </row>
    <row r="16" spans="1:16" x14ac:dyDescent="0.25">
      <c r="A16" s="4" t="str">
        <f t="shared" si="0"/>
        <v>107</v>
      </c>
      <c r="B16" s="1" t="s">
        <v>242</v>
      </c>
      <c r="C16" s="1" t="s">
        <v>243</v>
      </c>
      <c r="D16" s="1" t="s">
        <v>17</v>
      </c>
      <c r="E16" s="1" t="s">
        <v>24</v>
      </c>
      <c r="F16" s="1" t="s">
        <v>245</v>
      </c>
      <c r="G16" s="1" t="s">
        <v>28</v>
      </c>
      <c r="J16" s="1" t="s">
        <v>18</v>
      </c>
      <c r="K16" s="1" t="s">
        <v>26</v>
      </c>
      <c r="L16" s="1" t="s">
        <v>20</v>
      </c>
      <c r="M16" s="1" t="s">
        <v>21</v>
      </c>
      <c r="O16" s="1" t="s">
        <v>228</v>
      </c>
      <c r="P16" s="3">
        <v>881155.29</v>
      </c>
    </row>
    <row r="17" spans="1:16" x14ac:dyDescent="0.25">
      <c r="A17" s="4" t="str">
        <f t="shared" si="0"/>
        <v>107</v>
      </c>
      <c r="B17" s="1" t="s">
        <v>242</v>
      </c>
      <c r="C17" s="1" t="s">
        <v>243</v>
      </c>
      <c r="D17" s="1" t="s">
        <v>17</v>
      </c>
      <c r="E17" s="1" t="s">
        <v>24</v>
      </c>
      <c r="F17" s="1" t="s">
        <v>229</v>
      </c>
      <c r="G17" s="1" t="s">
        <v>191</v>
      </c>
      <c r="J17" s="1" t="s">
        <v>18</v>
      </c>
      <c r="K17" s="1" t="s">
        <v>26</v>
      </c>
      <c r="L17" s="1" t="s">
        <v>20</v>
      </c>
      <c r="M17" s="1" t="s">
        <v>21</v>
      </c>
      <c r="O17" s="1" t="s">
        <v>230</v>
      </c>
      <c r="P17" s="3">
        <v>583847.09</v>
      </c>
    </row>
    <row r="18" spans="1:16" x14ac:dyDescent="0.25">
      <c r="A18" s="4" t="str">
        <f t="shared" si="0"/>
        <v>107</v>
      </c>
      <c r="E18" s="1" t="s">
        <v>27</v>
      </c>
      <c r="F18" s="1" t="s">
        <v>16</v>
      </c>
      <c r="G18" s="1" t="s">
        <v>28</v>
      </c>
      <c r="J18" s="1" t="s">
        <v>18</v>
      </c>
      <c r="K18" s="1" t="s">
        <v>26</v>
      </c>
      <c r="L18" s="1" t="s">
        <v>20</v>
      </c>
      <c r="M18" s="1" t="s">
        <v>21</v>
      </c>
      <c r="O18" s="1" t="s">
        <v>22</v>
      </c>
      <c r="P18" s="3">
        <v>-84265.35</v>
      </c>
    </row>
    <row r="19" spans="1:16" x14ac:dyDescent="0.25">
      <c r="A19" s="4" t="str">
        <f t="shared" si="0"/>
        <v>107</v>
      </c>
      <c r="B19" s="1" t="s">
        <v>242</v>
      </c>
      <c r="C19" s="1" t="s">
        <v>243</v>
      </c>
      <c r="D19" s="1" t="s">
        <v>17</v>
      </c>
      <c r="E19" s="1" t="s">
        <v>27</v>
      </c>
      <c r="F19" s="1" t="s">
        <v>244</v>
      </c>
      <c r="G19" s="1" t="s">
        <v>28</v>
      </c>
      <c r="J19" s="1" t="s">
        <v>18</v>
      </c>
      <c r="K19" s="1" t="s">
        <v>26</v>
      </c>
      <c r="L19" s="1" t="s">
        <v>20</v>
      </c>
      <c r="M19" s="1" t="s">
        <v>21</v>
      </c>
      <c r="O19" s="1" t="s">
        <v>234</v>
      </c>
      <c r="P19" s="3">
        <v>105692.46</v>
      </c>
    </row>
    <row r="20" spans="1:16" x14ac:dyDescent="0.25">
      <c r="A20" s="4" t="str">
        <f t="shared" si="0"/>
        <v>107</v>
      </c>
      <c r="B20" s="1" t="s">
        <v>242</v>
      </c>
      <c r="C20" s="1" t="s">
        <v>243</v>
      </c>
      <c r="D20" s="1" t="s">
        <v>17</v>
      </c>
      <c r="E20" s="1" t="s">
        <v>27</v>
      </c>
      <c r="F20" s="1" t="s">
        <v>245</v>
      </c>
      <c r="G20" s="1" t="s">
        <v>17</v>
      </c>
      <c r="J20" s="1" t="s">
        <v>18</v>
      </c>
      <c r="K20" s="1" t="s">
        <v>26</v>
      </c>
      <c r="L20" s="1" t="s">
        <v>20</v>
      </c>
      <c r="M20" s="1" t="s">
        <v>21</v>
      </c>
      <c r="O20" s="1" t="s">
        <v>228</v>
      </c>
      <c r="P20" s="3">
        <v>72364.960000000006</v>
      </c>
    </row>
    <row r="21" spans="1:16" x14ac:dyDescent="0.25">
      <c r="A21" s="4" t="str">
        <f t="shared" si="0"/>
        <v>107</v>
      </c>
      <c r="B21" s="1" t="s">
        <v>242</v>
      </c>
      <c r="C21" s="1" t="s">
        <v>243</v>
      </c>
      <c r="D21" s="1" t="s">
        <v>17</v>
      </c>
      <c r="E21" s="1" t="s">
        <v>27</v>
      </c>
      <c r="F21" s="1" t="s">
        <v>229</v>
      </c>
      <c r="G21" s="1" t="s">
        <v>246</v>
      </c>
      <c r="J21" s="1" t="s">
        <v>18</v>
      </c>
      <c r="K21" s="1" t="s">
        <v>26</v>
      </c>
      <c r="L21" s="1" t="s">
        <v>20</v>
      </c>
      <c r="M21" s="1" t="s">
        <v>21</v>
      </c>
      <c r="O21" s="1" t="s">
        <v>230</v>
      </c>
      <c r="P21" s="3">
        <v>48032.82</v>
      </c>
    </row>
    <row r="22" spans="1:16" x14ac:dyDescent="0.25">
      <c r="A22" s="4" t="str">
        <f t="shared" si="0"/>
        <v>107</v>
      </c>
      <c r="B22" s="1" t="s">
        <v>242</v>
      </c>
      <c r="C22" s="1" t="s">
        <v>243</v>
      </c>
      <c r="D22" s="1" t="s">
        <v>17</v>
      </c>
      <c r="E22" s="1" t="s">
        <v>247</v>
      </c>
      <c r="F22" s="1" t="s">
        <v>244</v>
      </c>
      <c r="G22" s="1" t="s">
        <v>25</v>
      </c>
      <c r="J22" s="1" t="s">
        <v>18</v>
      </c>
      <c r="K22" s="1" t="s">
        <v>26</v>
      </c>
      <c r="L22" s="1" t="s">
        <v>20</v>
      </c>
      <c r="M22" s="1" t="s">
        <v>21</v>
      </c>
      <c r="O22" s="1" t="s">
        <v>234</v>
      </c>
      <c r="P22" s="3">
        <v>821462.94</v>
      </c>
    </row>
    <row r="23" spans="1:16" x14ac:dyDescent="0.25">
      <c r="A23" s="4" t="str">
        <f t="shared" si="0"/>
        <v>107</v>
      </c>
      <c r="B23" s="1" t="s">
        <v>242</v>
      </c>
      <c r="C23" s="1" t="s">
        <v>243</v>
      </c>
      <c r="D23" s="1" t="s">
        <v>17</v>
      </c>
      <c r="E23" s="1" t="s">
        <v>247</v>
      </c>
      <c r="F23" s="1" t="s">
        <v>245</v>
      </c>
      <c r="G23" s="1" t="s">
        <v>30</v>
      </c>
      <c r="J23" s="1" t="s">
        <v>18</v>
      </c>
      <c r="K23" s="1" t="s">
        <v>26</v>
      </c>
      <c r="L23" s="1" t="s">
        <v>20</v>
      </c>
      <c r="M23" s="1" t="s">
        <v>21</v>
      </c>
      <c r="O23" s="1" t="s">
        <v>228</v>
      </c>
      <c r="P23" s="3">
        <v>3752432.42</v>
      </c>
    </row>
    <row r="24" spans="1:16" x14ac:dyDescent="0.25">
      <c r="A24" s="4" t="str">
        <f t="shared" si="0"/>
        <v>107</v>
      </c>
      <c r="B24" s="1" t="s">
        <v>242</v>
      </c>
      <c r="C24" s="1" t="s">
        <v>243</v>
      </c>
      <c r="D24" s="1" t="s">
        <v>17</v>
      </c>
      <c r="E24" s="1" t="s">
        <v>247</v>
      </c>
      <c r="F24" s="1" t="s">
        <v>229</v>
      </c>
      <c r="G24" s="1" t="s">
        <v>218</v>
      </c>
      <c r="J24" s="1" t="s">
        <v>18</v>
      </c>
      <c r="K24" s="1" t="s">
        <v>26</v>
      </c>
      <c r="L24" s="1" t="s">
        <v>20</v>
      </c>
      <c r="M24" s="1" t="s">
        <v>21</v>
      </c>
      <c r="O24" s="1" t="s">
        <v>230</v>
      </c>
      <c r="P24" s="3">
        <v>8878161.8300000001</v>
      </c>
    </row>
    <row r="25" spans="1:16" x14ac:dyDescent="0.25">
      <c r="A25" s="4" t="str">
        <f t="shared" si="0"/>
        <v>107</v>
      </c>
      <c r="B25" s="1" t="s">
        <v>242</v>
      </c>
      <c r="C25" s="1" t="s">
        <v>243</v>
      </c>
      <c r="D25" s="1" t="s">
        <v>17</v>
      </c>
      <c r="E25" s="1" t="s">
        <v>248</v>
      </c>
      <c r="F25" s="1" t="s">
        <v>244</v>
      </c>
      <c r="G25" s="1" t="s">
        <v>30</v>
      </c>
      <c r="J25" s="1" t="s">
        <v>18</v>
      </c>
      <c r="K25" s="1" t="s">
        <v>26</v>
      </c>
      <c r="L25" s="1" t="s">
        <v>20</v>
      </c>
      <c r="M25" s="1" t="s">
        <v>21</v>
      </c>
      <c r="O25" s="1" t="s">
        <v>234</v>
      </c>
      <c r="P25" s="3">
        <v>62534.57</v>
      </c>
    </row>
    <row r="26" spans="1:16" x14ac:dyDescent="0.25">
      <c r="A26" s="4" t="str">
        <f t="shared" si="0"/>
        <v>107</v>
      </c>
      <c r="B26" s="1" t="s">
        <v>242</v>
      </c>
      <c r="C26" s="1" t="s">
        <v>243</v>
      </c>
      <c r="D26" s="1" t="s">
        <v>17</v>
      </c>
      <c r="E26" s="1" t="s">
        <v>248</v>
      </c>
      <c r="F26" s="1" t="s">
        <v>245</v>
      </c>
      <c r="G26" s="1" t="s">
        <v>25</v>
      </c>
      <c r="J26" s="1" t="s">
        <v>18</v>
      </c>
      <c r="K26" s="1" t="s">
        <v>26</v>
      </c>
      <c r="L26" s="1" t="s">
        <v>20</v>
      </c>
      <c r="M26" s="1" t="s">
        <v>21</v>
      </c>
      <c r="O26" s="1" t="s">
        <v>228</v>
      </c>
      <c r="P26" s="3">
        <v>59300.69</v>
      </c>
    </row>
    <row r="27" spans="1:16" x14ac:dyDescent="0.25">
      <c r="A27" s="4" t="str">
        <f t="shared" si="0"/>
        <v>107</v>
      </c>
      <c r="B27" s="1" t="s">
        <v>242</v>
      </c>
      <c r="C27" s="1" t="s">
        <v>243</v>
      </c>
      <c r="D27" s="1" t="s">
        <v>17</v>
      </c>
      <c r="E27" s="1" t="s">
        <v>248</v>
      </c>
      <c r="F27" s="1" t="s">
        <v>229</v>
      </c>
      <c r="G27" s="1" t="s">
        <v>249</v>
      </c>
      <c r="J27" s="1" t="s">
        <v>18</v>
      </c>
      <c r="K27" s="1" t="s">
        <v>26</v>
      </c>
      <c r="L27" s="1" t="s">
        <v>20</v>
      </c>
      <c r="M27" s="1" t="s">
        <v>21</v>
      </c>
      <c r="O27" s="1" t="s">
        <v>230</v>
      </c>
      <c r="P27" s="3">
        <v>39115.54</v>
      </c>
    </row>
    <row r="28" spans="1:16" x14ac:dyDescent="0.25">
      <c r="A28" s="4" t="str">
        <f t="shared" si="0"/>
        <v>107</v>
      </c>
      <c r="B28" s="1" t="s">
        <v>242</v>
      </c>
      <c r="C28" s="1" t="s">
        <v>243</v>
      </c>
      <c r="D28" s="1" t="s">
        <v>17</v>
      </c>
      <c r="E28" s="1" t="s">
        <v>250</v>
      </c>
      <c r="F28" s="1" t="s">
        <v>244</v>
      </c>
      <c r="G28" s="1" t="s">
        <v>33</v>
      </c>
      <c r="J28" s="1" t="s">
        <v>18</v>
      </c>
      <c r="K28" s="1" t="s">
        <v>26</v>
      </c>
      <c r="L28" s="1" t="s">
        <v>20</v>
      </c>
      <c r="M28" s="1" t="s">
        <v>21</v>
      </c>
      <c r="O28" s="1" t="s">
        <v>234</v>
      </c>
      <c r="P28" s="3">
        <v>6293.84</v>
      </c>
    </row>
    <row r="29" spans="1:16" x14ac:dyDescent="0.25">
      <c r="A29" s="4" t="str">
        <f t="shared" si="0"/>
        <v>107</v>
      </c>
      <c r="B29" s="1" t="s">
        <v>242</v>
      </c>
      <c r="C29" s="1" t="s">
        <v>243</v>
      </c>
      <c r="D29" s="1" t="s">
        <v>17</v>
      </c>
      <c r="E29" s="1" t="s">
        <v>250</v>
      </c>
      <c r="F29" s="1" t="s">
        <v>229</v>
      </c>
      <c r="G29" s="1" t="s">
        <v>251</v>
      </c>
      <c r="J29" s="1" t="s">
        <v>18</v>
      </c>
      <c r="K29" s="1" t="s">
        <v>26</v>
      </c>
      <c r="L29" s="1" t="s">
        <v>20</v>
      </c>
      <c r="M29" s="1" t="s">
        <v>21</v>
      </c>
      <c r="O29" s="1" t="s">
        <v>230</v>
      </c>
      <c r="P29" s="3">
        <v>570.95000000000005</v>
      </c>
    </row>
    <row r="30" spans="1:16" x14ac:dyDescent="0.25">
      <c r="A30" s="4" t="str">
        <f t="shared" si="0"/>
        <v>109</v>
      </c>
      <c r="E30" s="1" t="s">
        <v>34</v>
      </c>
      <c r="F30" s="1" t="s">
        <v>16</v>
      </c>
      <c r="G30" s="1" t="s">
        <v>35</v>
      </c>
      <c r="J30" s="1" t="s">
        <v>18</v>
      </c>
      <c r="K30" s="1" t="s">
        <v>36</v>
      </c>
      <c r="L30" s="1" t="s">
        <v>20</v>
      </c>
      <c r="M30" s="1" t="s">
        <v>21</v>
      </c>
      <c r="O30" s="1" t="s">
        <v>22</v>
      </c>
      <c r="P30" s="3">
        <v>-137.53</v>
      </c>
    </row>
    <row r="31" spans="1:16" x14ac:dyDescent="0.25">
      <c r="A31" s="4" t="str">
        <f t="shared" si="0"/>
        <v>109</v>
      </c>
      <c r="B31" s="1" t="s">
        <v>359</v>
      </c>
      <c r="C31" s="1" t="s">
        <v>360</v>
      </c>
      <c r="D31" s="1" t="s">
        <v>48</v>
      </c>
      <c r="E31" s="1" t="s">
        <v>34</v>
      </c>
      <c r="F31" s="1" t="s">
        <v>361</v>
      </c>
      <c r="G31" s="1" t="s">
        <v>17</v>
      </c>
      <c r="J31" s="1" t="s">
        <v>18</v>
      </c>
      <c r="K31" s="1" t="s">
        <v>36</v>
      </c>
      <c r="L31" s="1" t="s">
        <v>20</v>
      </c>
      <c r="M31" s="1" t="s">
        <v>21</v>
      </c>
      <c r="O31" s="1" t="s">
        <v>362</v>
      </c>
      <c r="P31" s="3">
        <v>539.49</v>
      </c>
    </row>
    <row r="32" spans="1:16" x14ac:dyDescent="0.25">
      <c r="A32" s="4" t="str">
        <f t="shared" si="0"/>
        <v>114</v>
      </c>
      <c r="E32" s="1" t="s">
        <v>37</v>
      </c>
      <c r="F32" s="1" t="s">
        <v>16</v>
      </c>
      <c r="G32" s="1" t="s">
        <v>38</v>
      </c>
      <c r="J32" s="1" t="s">
        <v>18</v>
      </c>
      <c r="K32" s="1" t="s">
        <v>39</v>
      </c>
      <c r="L32" s="1" t="s">
        <v>20</v>
      </c>
      <c r="M32" s="1" t="s">
        <v>21</v>
      </c>
      <c r="O32" s="1" t="s">
        <v>22</v>
      </c>
      <c r="P32" s="3">
        <v>-7211.61</v>
      </c>
    </row>
    <row r="33" spans="1:16" x14ac:dyDescent="0.25">
      <c r="A33" s="4" t="str">
        <f t="shared" si="0"/>
        <v>114</v>
      </c>
      <c r="B33" s="1" t="s">
        <v>327</v>
      </c>
      <c r="C33" s="1" t="s">
        <v>328</v>
      </c>
      <c r="D33" s="1" t="s">
        <v>48</v>
      </c>
      <c r="E33" s="1" t="s">
        <v>37</v>
      </c>
      <c r="F33" s="1" t="s">
        <v>329</v>
      </c>
      <c r="G33" s="1" t="s">
        <v>17</v>
      </c>
      <c r="J33" s="1" t="s">
        <v>18</v>
      </c>
      <c r="K33" s="1" t="s">
        <v>39</v>
      </c>
      <c r="L33" s="1" t="s">
        <v>20</v>
      </c>
      <c r="M33" s="1" t="s">
        <v>21</v>
      </c>
      <c r="O33" s="1" t="s">
        <v>234</v>
      </c>
      <c r="P33" s="3">
        <v>7687.26</v>
      </c>
    </row>
    <row r="34" spans="1:16" x14ac:dyDescent="0.25">
      <c r="A34" s="4" t="str">
        <f t="shared" si="0"/>
        <v>114</v>
      </c>
      <c r="B34" s="1" t="s">
        <v>327</v>
      </c>
      <c r="C34" s="1" t="s">
        <v>328</v>
      </c>
      <c r="D34" s="1" t="s">
        <v>48</v>
      </c>
      <c r="E34" s="1" t="s">
        <v>37</v>
      </c>
      <c r="F34" s="1" t="s">
        <v>235</v>
      </c>
      <c r="G34" s="1" t="s">
        <v>25</v>
      </c>
      <c r="J34" s="1" t="s">
        <v>18</v>
      </c>
      <c r="K34" s="1" t="s">
        <v>39</v>
      </c>
      <c r="L34" s="1" t="s">
        <v>20</v>
      </c>
      <c r="M34" s="1" t="s">
        <v>21</v>
      </c>
      <c r="O34" s="1" t="s">
        <v>228</v>
      </c>
      <c r="P34" s="3">
        <v>6491.73</v>
      </c>
    </row>
    <row r="35" spans="1:16" x14ac:dyDescent="0.25">
      <c r="A35" s="4" t="str">
        <f t="shared" si="0"/>
        <v>114</v>
      </c>
      <c r="B35" s="1" t="s">
        <v>327</v>
      </c>
      <c r="C35" s="1" t="s">
        <v>328</v>
      </c>
      <c r="D35" s="1" t="s">
        <v>48</v>
      </c>
      <c r="E35" s="1" t="s">
        <v>37</v>
      </c>
      <c r="F35" s="1" t="s">
        <v>229</v>
      </c>
      <c r="G35" s="1" t="s">
        <v>38</v>
      </c>
      <c r="J35" s="1" t="s">
        <v>18</v>
      </c>
      <c r="K35" s="1" t="s">
        <v>39</v>
      </c>
      <c r="L35" s="1" t="s">
        <v>20</v>
      </c>
      <c r="M35" s="1" t="s">
        <v>21</v>
      </c>
      <c r="O35" s="1" t="s">
        <v>230</v>
      </c>
      <c r="P35" s="3">
        <v>4404.01</v>
      </c>
    </row>
    <row r="36" spans="1:16" x14ac:dyDescent="0.25">
      <c r="A36" s="4" t="str">
        <f t="shared" si="0"/>
        <v>120</v>
      </c>
      <c r="B36" s="1" t="s">
        <v>223</v>
      </c>
      <c r="C36" s="1" t="s">
        <v>224</v>
      </c>
      <c r="D36" s="1" t="s">
        <v>48</v>
      </c>
      <c r="E36" s="1" t="s">
        <v>225</v>
      </c>
      <c r="F36" s="1" t="s">
        <v>226</v>
      </c>
      <c r="G36" s="1" t="s">
        <v>44</v>
      </c>
      <c r="J36" s="1" t="s">
        <v>18</v>
      </c>
      <c r="K36" s="1" t="s">
        <v>227</v>
      </c>
      <c r="L36" s="1" t="s">
        <v>20</v>
      </c>
      <c r="M36" s="1" t="s">
        <v>21</v>
      </c>
      <c r="O36" s="1" t="s">
        <v>228</v>
      </c>
      <c r="P36" s="3">
        <v>2995.56</v>
      </c>
    </row>
    <row r="37" spans="1:16" x14ac:dyDescent="0.25">
      <c r="A37" s="4" t="str">
        <f t="shared" si="0"/>
        <v>120</v>
      </c>
      <c r="B37" s="1" t="s">
        <v>223</v>
      </c>
      <c r="C37" s="1" t="s">
        <v>224</v>
      </c>
      <c r="D37" s="1" t="s">
        <v>48</v>
      </c>
      <c r="E37" s="1" t="s">
        <v>225</v>
      </c>
      <c r="F37" s="1" t="s">
        <v>229</v>
      </c>
      <c r="G37" s="1" t="s">
        <v>207</v>
      </c>
      <c r="J37" s="1" t="s">
        <v>18</v>
      </c>
      <c r="K37" s="1" t="s">
        <v>227</v>
      </c>
      <c r="L37" s="1" t="s">
        <v>20</v>
      </c>
      <c r="M37" s="1" t="s">
        <v>21</v>
      </c>
      <c r="O37" s="1" t="s">
        <v>230</v>
      </c>
      <c r="P37" s="3">
        <v>7571.11</v>
      </c>
    </row>
    <row r="38" spans="1:16" x14ac:dyDescent="0.25">
      <c r="A38" s="4" t="str">
        <f t="shared" si="0"/>
        <v>121</v>
      </c>
      <c r="E38" s="1" t="s">
        <v>40</v>
      </c>
      <c r="F38" s="1" t="s">
        <v>16</v>
      </c>
      <c r="G38" s="1" t="s">
        <v>41</v>
      </c>
      <c r="J38" s="1" t="s">
        <v>18</v>
      </c>
      <c r="K38" s="1" t="s">
        <v>42</v>
      </c>
      <c r="L38" s="1" t="s">
        <v>20</v>
      </c>
      <c r="M38" s="1" t="s">
        <v>21</v>
      </c>
      <c r="O38" s="1" t="s">
        <v>22</v>
      </c>
      <c r="P38" s="3">
        <v>-1398981.4</v>
      </c>
    </row>
    <row r="39" spans="1:16" x14ac:dyDescent="0.25">
      <c r="A39" s="4" t="str">
        <f t="shared" si="0"/>
        <v>121</v>
      </c>
      <c r="B39" s="1" t="s">
        <v>336</v>
      </c>
      <c r="C39" s="1" t="s">
        <v>337</v>
      </c>
      <c r="D39" s="1" t="s">
        <v>48</v>
      </c>
      <c r="E39" s="1" t="s">
        <v>40</v>
      </c>
      <c r="F39" s="1" t="s">
        <v>338</v>
      </c>
      <c r="G39" s="1" t="s">
        <v>17</v>
      </c>
      <c r="J39" s="1" t="s">
        <v>18</v>
      </c>
      <c r="K39" s="1" t="s">
        <v>42</v>
      </c>
      <c r="L39" s="1" t="s">
        <v>20</v>
      </c>
      <c r="M39" s="1" t="s">
        <v>21</v>
      </c>
      <c r="O39" s="1" t="s">
        <v>234</v>
      </c>
      <c r="P39" s="3">
        <v>1662281.22</v>
      </c>
    </row>
    <row r="40" spans="1:16" x14ac:dyDescent="0.25">
      <c r="A40" s="4" t="str">
        <f t="shared" si="0"/>
        <v>121</v>
      </c>
      <c r="B40" s="1" t="s">
        <v>336</v>
      </c>
      <c r="C40" s="1" t="s">
        <v>337</v>
      </c>
      <c r="D40" s="1" t="s">
        <v>48</v>
      </c>
      <c r="E40" s="1" t="s">
        <v>40</v>
      </c>
      <c r="F40" s="1" t="s">
        <v>235</v>
      </c>
      <c r="G40" s="1" t="s">
        <v>33</v>
      </c>
      <c r="J40" s="1" t="s">
        <v>18</v>
      </c>
      <c r="K40" s="1" t="s">
        <v>42</v>
      </c>
      <c r="L40" s="1" t="s">
        <v>20</v>
      </c>
      <c r="M40" s="1" t="s">
        <v>21</v>
      </c>
      <c r="O40" s="1" t="s">
        <v>228</v>
      </c>
      <c r="P40" s="3">
        <v>313810.92</v>
      </c>
    </row>
    <row r="41" spans="1:16" x14ac:dyDescent="0.25">
      <c r="A41" s="4" t="str">
        <f t="shared" si="0"/>
        <v>121</v>
      </c>
      <c r="B41" s="1" t="s">
        <v>336</v>
      </c>
      <c r="C41" s="1" t="s">
        <v>337</v>
      </c>
      <c r="D41" s="1" t="s">
        <v>48</v>
      </c>
      <c r="E41" s="1" t="s">
        <v>40</v>
      </c>
      <c r="F41" s="1" t="s">
        <v>229</v>
      </c>
      <c r="G41" s="1" t="s">
        <v>102</v>
      </c>
      <c r="J41" s="1" t="s">
        <v>18</v>
      </c>
      <c r="K41" s="1" t="s">
        <v>42</v>
      </c>
      <c r="L41" s="1" t="s">
        <v>20</v>
      </c>
      <c r="M41" s="1" t="s">
        <v>21</v>
      </c>
      <c r="O41" s="1" t="s">
        <v>230</v>
      </c>
      <c r="P41" s="3">
        <v>115210.7</v>
      </c>
    </row>
    <row r="42" spans="1:16" x14ac:dyDescent="0.25">
      <c r="A42" s="4" t="str">
        <f t="shared" si="0"/>
        <v>123</v>
      </c>
      <c r="E42" s="1" t="s">
        <v>43</v>
      </c>
      <c r="F42" s="1" t="s">
        <v>16</v>
      </c>
      <c r="G42" s="1" t="s">
        <v>44</v>
      </c>
      <c r="J42" s="1" t="s">
        <v>18</v>
      </c>
      <c r="K42" s="1" t="s">
        <v>45</v>
      </c>
      <c r="L42" s="1" t="s">
        <v>20</v>
      </c>
      <c r="M42" s="1" t="s">
        <v>21</v>
      </c>
      <c r="O42" s="1" t="s">
        <v>22</v>
      </c>
      <c r="P42" s="3">
        <v>-7047.71</v>
      </c>
    </row>
    <row r="43" spans="1:16" x14ac:dyDescent="0.25">
      <c r="A43" s="4" t="str">
        <f t="shared" si="0"/>
        <v>123</v>
      </c>
      <c r="E43" s="1" t="s">
        <v>43</v>
      </c>
      <c r="F43" s="1" t="s">
        <v>16</v>
      </c>
      <c r="G43" s="1" t="s">
        <v>46</v>
      </c>
      <c r="J43" s="1" t="s">
        <v>18</v>
      </c>
      <c r="K43" s="1" t="s">
        <v>45</v>
      </c>
      <c r="L43" s="1" t="s">
        <v>20</v>
      </c>
      <c r="M43" s="1" t="s">
        <v>21</v>
      </c>
      <c r="O43" s="1" t="s">
        <v>22</v>
      </c>
      <c r="P43" s="3">
        <v>-234935.87</v>
      </c>
    </row>
    <row r="44" spans="1:16" x14ac:dyDescent="0.25">
      <c r="A44" s="4" t="str">
        <f t="shared" si="0"/>
        <v>123</v>
      </c>
      <c r="E44" s="1" t="s">
        <v>43</v>
      </c>
      <c r="F44" s="1" t="s">
        <v>23</v>
      </c>
      <c r="G44" s="1" t="s">
        <v>28</v>
      </c>
      <c r="J44" s="1" t="s">
        <v>18</v>
      </c>
      <c r="K44" s="1" t="s">
        <v>45</v>
      </c>
      <c r="L44" s="1" t="s">
        <v>20</v>
      </c>
      <c r="M44" s="1" t="s">
        <v>21</v>
      </c>
      <c r="O44" s="1" t="s">
        <v>22</v>
      </c>
      <c r="P44" s="3">
        <v>-149.80000000000001</v>
      </c>
    </row>
    <row r="45" spans="1:16" x14ac:dyDescent="0.25">
      <c r="A45" s="4" t="str">
        <f t="shared" si="0"/>
        <v>123</v>
      </c>
      <c r="E45" s="1" t="s">
        <v>43</v>
      </c>
      <c r="F45" s="1" t="s">
        <v>47</v>
      </c>
      <c r="G45" s="1" t="s">
        <v>41</v>
      </c>
      <c r="H45" s="1" t="s">
        <v>16</v>
      </c>
      <c r="I45" s="1" t="s">
        <v>48</v>
      </c>
      <c r="J45" s="1" t="s">
        <v>18</v>
      </c>
      <c r="K45" s="1" t="s">
        <v>45</v>
      </c>
      <c r="L45" s="1" t="s">
        <v>20</v>
      </c>
      <c r="M45" s="1" t="s">
        <v>21</v>
      </c>
      <c r="O45" s="1" t="s">
        <v>49</v>
      </c>
      <c r="P45" s="3">
        <v>-115683.91</v>
      </c>
    </row>
    <row r="46" spans="1:16" x14ac:dyDescent="0.25">
      <c r="A46" s="4" t="str">
        <f t="shared" si="0"/>
        <v>123</v>
      </c>
      <c r="B46" s="1" t="s">
        <v>339</v>
      </c>
      <c r="C46" s="1" t="s">
        <v>340</v>
      </c>
      <c r="D46" s="1" t="s">
        <v>48</v>
      </c>
      <c r="E46" s="1" t="s">
        <v>43</v>
      </c>
      <c r="F46" s="1" t="s">
        <v>341</v>
      </c>
      <c r="G46" s="1" t="s">
        <v>28</v>
      </c>
      <c r="J46" s="1" t="s">
        <v>18</v>
      </c>
      <c r="K46" s="1" t="s">
        <v>45</v>
      </c>
      <c r="L46" s="1" t="s">
        <v>20</v>
      </c>
      <c r="M46" s="1" t="s">
        <v>21</v>
      </c>
      <c r="O46" s="1" t="s">
        <v>342</v>
      </c>
      <c r="P46" s="3">
        <v>-1095679</v>
      </c>
    </row>
    <row r="47" spans="1:16" x14ac:dyDescent="0.25">
      <c r="A47" s="4" t="str">
        <f t="shared" si="0"/>
        <v>123</v>
      </c>
      <c r="B47" s="1" t="s">
        <v>339</v>
      </c>
      <c r="C47" s="1" t="s">
        <v>340</v>
      </c>
      <c r="D47" s="1" t="s">
        <v>48</v>
      </c>
      <c r="E47" s="1" t="s">
        <v>43</v>
      </c>
      <c r="F47" s="1" t="s">
        <v>343</v>
      </c>
      <c r="G47" s="1" t="s">
        <v>17</v>
      </c>
      <c r="J47" s="1" t="s">
        <v>18</v>
      </c>
      <c r="K47" s="1" t="s">
        <v>45</v>
      </c>
      <c r="L47" s="1" t="s">
        <v>20</v>
      </c>
      <c r="M47" s="1" t="s">
        <v>21</v>
      </c>
      <c r="O47" s="1" t="s">
        <v>344</v>
      </c>
      <c r="P47" s="3">
        <v>49084872</v>
      </c>
    </row>
    <row r="48" spans="1:16" x14ac:dyDescent="0.25">
      <c r="A48" s="4" t="str">
        <f t="shared" ref="A48:A79" si="1">LEFT(E48,3)</f>
        <v>123</v>
      </c>
      <c r="B48" s="1" t="s">
        <v>339</v>
      </c>
      <c r="C48" s="1" t="s">
        <v>340</v>
      </c>
      <c r="D48" s="1" t="s">
        <v>48</v>
      </c>
      <c r="E48" s="1" t="s">
        <v>43</v>
      </c>
      <c r="F48" s="1" t="s">
        <v>345</v>
      </c>
      <c r="G48" s="1" t="s">
        <v>17</v>
      </c>
      <c r="J48" s="1" t="s">
        <v>18</v>
      </c>
      <c r="K48" s="1" t="s">
        <v>45</v>
      </c>
      <c r="L48" s="1" t="s">
        <v>20</v>
      </c>
      <c r="M48" s="1" t="s">
        <v>21</v>
      </c>
      <c r="O48" s="1" t="s">
        <v>234</v>
      </c>
      <c r="P48" s="3">
        <v>486910.2</v>
      </c>
    </row>
    <row r="49" spans="1:16" x14ac:dyDescent="0.25">
      <c r="A49" s="4" t="str">
        <f t="shared" si="1"/>
        <v>123</v>
      </c>
      <c r="B49" s="1" t="s">
        <v>339</v>
      </c>
      <c r="C49" s="1" t="s">
        <v>340</v>
      </c>
      <c r="D49" s="1" t="s">
        <v>48</v>
      </c>
      <c r="E49" s="1" t="s">
        <v>43</v>
      </c>
      <c r="F49" s="1" t="s">
        <v>346</v>
      </c>
      <c r="G49" s="1" t="s">
        <v>17</v>
      </c>
      <c r="J49" s="1" t="s">
        <v>18</v>
      </c>
      <c r="K49" s="1" t="s">
        <v>45</v>
      </c>
      <c r="L49" s="1" t="s">
        <v>20</v>
      </c>
      <c r="M49" s="1" t="s">
        <v>21</v>
      </c>
      <c r="O49" s="1" t="s">
        <v>347</v>
      </c>
      <c r="P49" s="3">
        <v>20000000</v>
      </c>
    </row>
    <row r="50" spans="1:16" x14ac:dyDescent="0.25">
      <c r="A50" s="4" t="str">
        <f t="shared" si="1"/>
        <v>123</v>
      </c>
      <c r="B50" s="1" t="s">
        <v>339</v>
      </c>
      <c r="C50" s="1" t="s">
        <v>340</v>
      </c>
      <c r="D50" s="1" t="s">
        <v>48</v>
      </c>
      <c r="E50" s="1" t="s">
        <v>43</v>
      </c>
      <c r="F50" s="1" t="s">
        <v>235</v>
      </c>
      <c r="G50" s="1" t="s">
        <v>38</v>
      </c>
      <c r="J50" s="1" t="s">
        <v>18</v>
      </c>
      <c r="K50" s="1" t="s">
        <v>45</v>
      </c>
      <c r="L50" s="1" t="s">
        <v>20</v>
      </c>
      <c r="M50" s="1" t="s">
        <v>21</v>
      </c>
      <c r="O50" s="1" t="s">
        <v>228</v>
      </c>
      <c r="P50" s="3">
        <v>252728.71</v>
      </c>
    </row>
    <row r="51" spans="1:16" x14ac:dyDescent="0.25">
      <c r="A51" s="4" t="str">
        <f t="shared" si="1"/>
        <v>123</v>
      </c>
      <c r="B51" s="1" t="s">
        <v>339</v>
      </c>
      <c r="C51" s="1" t="s">
        <v>340</v>
      </c>
      <c r="D51" s="1" t="s">
        <v>48</v>
      </c>
      <c r="E51" s="1" t="s">
        <v>43</v>
      </c>
      <c r="F51" s="1" t="s">
        <v>229</v>
      </c>
      <c r="G51" s="1" t="s">
        <v>88</v>
      </c>
      <c r="J51" s="1" t="s">
        <v>18</v>
      </c>
      <c r="K51" s="1" t="s">
        <v>45</v>
      </c>
      <c r="L51" s="1" t="s">
        <v>20</v>
      </c>
      <c r="M51" s="1" t="s">
        <v>21</v>
      </c>
      <c r="O51" s="1" t="s">
        <v>230</v>
      </c>
      <c r="P51" s="3">
        <v>246533.21</v>
      </c>
    </row>
    <row r="52" spans="1:16" x14ac:dyDescent="0.25">
      <c r="A52" s="4" t="str">
        <f t="shared" si="1"/>
        <v>124</v>
      </c>
      <c r="B52" s="1" t="s">
        <v>438</v>
      </c>
      <c r="C52" s="1" t="s">
        <v>439</v>
      </c>
      <c r="D52" s="1" t="s">
        <v>48</v>
      </c>
      <c r="E52" s="1" t="s">
        <v>440</v>
      </c>
      <c r="F52" s="1" t="s">
        <v>226</v>
      </c>
      <c r="G52" s="1" t="s">
        <v>57</v>
      </c>
      <c r="J52" s="1" t="s">
        <v>18</v>
      </c>
      <c r="K52" s="1" t="s">
        <v>441</v>
      </c>
      <c r="L52" s="1" t="s">
        <v>20</v>
      </c>
      <c r="M52" s="1" t="s">
        <v>21</v>
      </c>
      <c r="O52" s="1" t="s">
        <v>228</v>
      </c>
      <c r="P52" s="3">
        <v>3467.86</v>
      </c>
    </row>
    <row r="53" spans="1:16" x14ac:dyDescent="0.25">
      <c r="A53" s="4" t="str">
        <f t="shared" si="1"/>
        <v>137</v>
      </c>
      <c r="E53" s="1" t="s">
        <v>64</v>
      </c>
      <c r="F53" s="1" t="s">
        <v>16</v>
      </c>
      <c r="G53" s="1" t="s">
        <v>65</v>
      </c>
      <c r="J53" s="1" t="s">
        <v>18</v>
      </c>
      <c r="K53" s="1" t="s">
        <v>66</v>
      </c>
      <c r="L53" s="1" t="s">
        <v>20</v>
      </c>
      <c r="M53" s="1" t="s">
        <v>21</v>
      </c>
      <c r="O53" s="1" t="s">
        <v>22</v>
      </c>
      <c r="P53" s="3">
        <v>-8484.81</v>
      </c>
    </row>
    <row r="54" spans="1:16" x14ac:dyDescent="0.25">
      <c r="A54" s="4" t="str">
        <f t="shared" si="1"/>
        <v>137</v>
      </c>
      <c r="B54" s="1" t="s">
        <v>471</v>
      </c>
      <c r="C54" s="1" t="s">
        <v>472</v>
      </c>
      <c r="D54" s="1" t="s">
        <v>48</v>
      </c>
      <c r="E54" s="1" t="s">
        <v>64</v>
      </c>
      <c r="F54" s="1" t="s">
        <v>473</v>
      </c>
      <c r="G54" s="1" t="s">
        <v>25</v>
      </c>
      <c r="J54" s="1" t="s">
        <v>18</v>
      </c>
      <c r="K54" s="1" t="s">
        <v>66</v>
      </c>
      <c r="L54" s="1" t="s">
        <v>20</v>
      </c>
      <c r="M54" s="1" t="s">
        <v>21</v>
      </c>
      <c r="O54" s="1" t="s">
        <v>474</v>
      </c>
      <c r="P54" s="3">
        <v>-4.88</v>
      </c>
    </row>
    <row r="55" spans="1:16" x14ac:dyDescent="0.25">
      <c r="A55" s="4" t="str">
        <f t="shared" si="1"/>
        <v>137</v>
      </c>
      <c r="B55" s="1" t="s">
        <v>471</v>
      </c>
      <c r="C55" s="1" t="s">
        <v>472</v>
      </c>
      <c r="D55" s="1" t="s">
        <v>48</v>
      </c>
      <c r="E55" s="1" t="s">
        <v>64</v>
      </c>
      <c r="F55" s="1" t="s">
        <v>475</v>
      </c>
      <c r="G55" s="1" t="s">
        <v>25</v>
      </c>
      <c r="J55" s="1" t="s">
        <v>18</v>
      </c>
      <c r="K55" s="1" t="s">
        <v>66</v>
      </c>
      <c r="L55" s="1" t="s">
        <v>20</v>
      </c>
      <c r="M55" s="1" t="s">
        <v>21</v>
      </c>
      <c r="O55" s="1" t="s">
        <v>477</v>
      </c>
      <c r="P55" s="3">
        <v>2000000</v>
      </c>
    </row>
    <row r="56" spans="1:16" x14ac:dyDescent="0.25">
      <c r="A56" s="4" t="str">
        <f t="shared" si="1"/>
        <v>137</v>
      </c>
      <c r="B56" s="1" t="s">
        <v>471</v>
      </c>
      <c r="C56" s="1" t="s">
        <v>472</v>
      </c>
      <c r="D56" s="1" t="s">
        <v>48</v>
      </c>
      <c r="E56" s="1" t="s">
        <v>64</v>
      </c>
      <c r="F56" s="1" t="s">
        <v>478</v>
      </c>
      <c r="G56" s="1" t="s">
        <v>17</v>
      </c>
      <c r="J56" s="1" t="s">
        <v>18</v>
      </c>
      <c r="K56" s="1" t="s">
        <v>66</v>
      </c>
      <c r="L56" s="1" t="s">
        <v>20</v>
      </c>
      <c r="M56" s="1" t="s">
        <v>21</v>
      </c>
      <c r="O56" s="1" t="s">
        <v>234</v>
      </c>
      <c r="P56" s="3">
        <v>41042.51</v>
      </c>
    </row>
    <row r="57" spans="1:16" x14ac:dyDescent="0.25">
      <c r="A57" s="4" t="str">
        <f t="shared" si="1"/>
        <v>137</v>
      </c>
      <c r="B57" s="1" t="s">
        <v>471</v>
      </c>
      <c r="C57" s="1" t="s">
        <v>472</v>
      </c>
      <c r="D57" s="1" t="s">
        <v>48</v>
      </c>
      <c r="E57" s="1" t="s">
        <v>64</v>
      </c>
      <c r="F57" s="1" t="s">
        <v>479</v>
      </c>
      <c r="G57" s="1" t="s">
        <v>17</v>
      </c>
      <c r="J57" s="1" t="s">
        <v>18</v>
      </c>
      <c r="K57" s="1" t="s">
        <v>66</v>
      </c>
      <c r="L57" s="1" t="s">
        <v>20</v>
      </c>
      <c r="M57" s="1" t="s">
        <v>21</v>
      </c>
      <c r="O57" s="1" t="s">
        <v>480</v>
      </c>
      <c r="P57" s="3">
        <v>1000000</v>
      </c>
    </row>
    <row r="58" spans="1:16" x14ac:dyDescent="0.25">
      <c r="A58" s="4" t="str">
        <f t="shared" si="1"/>
        <v>137</v>
      </c>
      <c r="B58" s="1" t="s">
        <v>471</v>
      </c>
      <c r="C58" s="1" t="s">
        <v>472</v>
      </c>
      <c r="D58" s="1" t="s">
        <v>48</v>
      </c>
      <c r="E58" s="1" t="s">
        <v>64</v>
      </c>
      <c r="F58" s="1" t="s">
        <v>481</v>
      </c>
      <c r="G58" s="1" t="s">
        <v>17</v>
      </c>
      <c r="J58" s="1" t="s">
        <v>18</v>
      </c>
      <c r="K58" s="1" t="s">
        <v>66</v>
      </c>
      <c r="L58" s="1" t="s">
        <v>20</v>
      </c>
      <c r="M58" s="1" t="s">
        <v>21</v>
      </c>
      <c r="N58" s="1" t="s">
        <v>261</v>
      </c>
      <c r="O58" s="1" t="s">
        <v>228</v>
      </c>
      <c r="P58" s="3">
        <v>840759.16</v>
      </c>
    </row>
    <row r="59" spans="1:16" x14ac:dyDescent="0.25">
      <c r="A59" s="4" t="str">
        <f t="shared" si="1"/>
        <v>137</v>
      </c>
      <c r="B59" s="1" t="s">
        <v>471</v>
      </c>
      <c r="C59" s="1" t="s">
        <v>472</v>
      </c>
      <c r="D59" s="1" t="s">
        <v>48</v>
      </c>
      <c r="E59" s="1" t="s">
        <v>64</v>
      </c>
      <c r="F59" s="1" t="s">
        <v>229</v>
      </c>
      <c r="G59" s="1" t="s">
        <v>164</v>
      </c>
      <c r="J59" s="1" t="s">
        <v>18</v>
      </c>
      <c r="K59" s="1" t="s">
        <v>66</v>
      </c>
      <c r="L59" s="1" t="s">
        <v>20</v>
      </c>
      <c r="M59" s="1" t="s">
        <v>21</v>
      </c>
      <c r="O59" s="1" t="s">
        <v>230</v>
      </c>
      <c r="P59" s="3">
        <v>2039740.59</v>
      </c>
    </row>
    <row r="60" spans="1:16" x14ac:dyDescent="0.25">
      <c r="A60" s="11" t="str">
        <f t="shared" si="1"/>
        <v>137</v>
      </c>
      <c r="B60" s="12"/>
      <c r="C60" s="12"/>
      <c r="D60" s="12"/>
      <c r="E60" s="12" t="s">
        <v>71</v>
      </c>
      <c r="F60" s="12" t="s">
        <v>69</v>
      </c>
      <c r="G60" s="12" t="s">
        <v>28</v>
      </c>
      <c r="H60" s="12" t="s">
        <v>16</v>
      </c>
      <c r="I60" s="12" t="s">
        <v>68</v>
      </c>
      <c r="J60" s="12" t="s">
        <v>18</v>
      </c>
      <c r="K60" s="12" t="s">
        <v>66</v>
      </c>
      <c r="L60" s="12" t="s">
        <v>20</v>
      </c>
      <c r="M60" s="12" t="s">
        <v>21</v>
      </c>
      <c r="N60" s="12"/>
      <c r="O60" s="12" t="s">
        <v>70</v>
      </c>
      <c r="P60" s="3">
        <v>-6966.86</v>
      </c>
    </row>
    <row r="61" spans="1:16" x14ac:dyDescent="0.25">
      <c r="A61" s="4" t="str">
        <f t="shared" si="1"/>
        <v>141</v>
      </c>
      <c r="B61" s="1" t="s">
        <v>489</v>
      </c>
      <c r="C61" s="1" t="s">
        <v>490</v>
      </c>
      <c r="D61" s="1" t="s">
        <v>48</v>
      </c>
      <c r="E61" s="1" t="s">
        <v>491</v>
      </c>
      <c r="F61" s="1" t="s">
        <v>492</v>
      </c>
      <c r="G61" s="1" t="s">
        <v>17</v>
      </c>
      <c r="J61" s="1" t="s">
        <v>18</v>
      </c>
      <c r="K61" s="1" t="s">
        <v>74</v>
      </c>
      <c r="L61" s="1" t="s">
        <v>20</v>
      </c>
      <c r="M61" s="1" t="s">
        <v>21</v>
      </c>
      <c r="O61" s="1" t="s">
        <v>493</v>
      </c>
      <c r="P61" s="3">
        <v>14148.13</v>
      </c>
    </row>
    <row r="62" spans="1:16" x14ac:dyDescent="0.25">
      <c r="A62" s="4" t="str">
        <f t="shared" si="1"/>
        <v>141</v>
      </c>
      <c r="B62" s="1" t="s">
        <v>489</v>
      </c>
      <c r="C62" s="1" t="s">
        <v>490</v>
      </c>
      <c r="D62" s="1" t="s">
        <v>48</v>
      </c>
      <c r="E62" s="1" t="s">
        <v>491</v>
      </c>
      <c r="F62" s="1" t="s">
        <v>494</v>
      </c>
      <c r="G62" s="1" t="s">
        <v>17</v>
      </c>
      <c r="J62" s="1" t="s">
        <v>18</v>
      </c>
      <c r="K62" s="1" t="s">
        <v>74</v>
      </c>
      <c r="L62" s="1" t="s">
        <v>20</v>
      </c>
      <c r="M62" s="1" t="s">
        <v>21</v>
      </c>
      <c r="N62" s="1" t="s">
        <v>261</v>
      </c>
      <c r="O62" s="1" t="s">
        <v>495</v>
      </c>
      <c r="P62" s="3">
        <v>1803.91</v>
      </c>
    </row>
    <row r="63" spans="1:16" x14ac:dyDescent="0.25">
      <c r="A63" s="4" t="str">
        <f t="shared" si="1"/>
        <v>141</v>
      </c>
      <c r="E63" s="1" t="s">
        <v>72</v>
      </c>
      <c r="F63" s="1" t="s">
        <v>16</v>
      </c>
      <c r="G63" s="1" t="s">
        <v>73</v>
      </c>
      <c r="J63" s="1" t="s">
        <v>18</v>
      </c>
      <c r="K63" s="1" t="s">
        <v>74</v>
      </c>
      <c r="L63" s="1" t="s">
        <v>20</v>
      </c>
      <c r="M63" s="1" t="s">
        <v>21</v>
      </c>
      <c r="O63" s="1" t="s">
        <v>22</v>
      </c>
      <c r="P63" s="3">
        <v>-304.88</v>
      </c>
    </row>
    <row r="64" spans="1:16" x14ac:dyDescent="0.25">
      <c r="A64" s="4" t="str">
        <f t="shared" si="1"/>
        <v>141</v>
      </c>
      <c r="B64" s="1" t="s">
        <v>489</v>
      </c>
      <c r="C64" s="1" t="s">
        <v>490</v>
      </c>
      <c r="D64" s="1" t="s">
        <v>48</v>
      </c>
      <c r="E64" s="1" t="s">
        <v>72</v>
      </c>
      <c r="F64" s="1" t="s">
        <v>492</v>
      </c>
      <c r="G64" s="1" t="s">
        <v>28</v>
      </c>
      <c r="J64" s="1" t="s">
        <v>18</v>
      </c>
      <c r="K64" s="1" t="s">
        <v>74</v>
      </c>
      <c r="L64" s="1" t="s">
        <v>20</v>
      </c>
      <c r="M64" s="1" t="s">
        <v>21</v>
      </c>
      <c r="O64" s="1" t="s">
        <v>493</v>
      </c>
      <c r="P64" s="3">
        <v>1137.78</v>
      </c>
    </row>
    <row r="65" spans="1:16" x14ac:dyDescent="0.25">
      <c r="A65" s="4" t="str">
        <f t="shared" si="1"/>
        <v>141</v>
      </c>
      <c r="B65" s="1" t="s">
        <v>489</v>
      </c>
      <c r="C65" s="1" t="s">
        <v>490</v>
      </c>
      <c r="D65" s="1" t="s">
        <v>48</v>
      </c>
      <c r="E65" s="1" t="s">
        <v>72</v>
      </c>
      <c r="F65" s="1" t="s">
        <v>494</v>
      </c>
      <c r="G65" s="1" t="s">
        <v>28</v>
      </c>
      <c r="J65" s="1" t="s">
        <v>18</v>
      </c>
      <c r="K65" s="1" t="s">
        <v>74</v>
      </c>
      <c r="L65" s="1" t="s">
        <v>20</v>
      </c>
      <c r="M65" s="1" t="s">
        <v>21</v>
      </c>
      <c r="N65" s="1" t="s">
        <v>261</v>
      </c>
      <c r="O65" s="1" t="s">
        <v>495</v>
      </c>
      <c r="P65" s="5">
        <v>302.27</v>
      </c>
    </row>
    <row r="66" spans="1:16" x14ac:dyDescent="0.25">
      <c r="A66" s="4" t="str">
        <f t="shared" si="1"/>
        <v>150</v>
      </c>
      <c r="E66" s="1" t="s">
        <v>75</v>
      </c>
      <c r="F66" s="1" t="s">
        <v>16</v>
      </c>
      <c r="G66" s="1" t="s">
        <v>76</v>
      </c>
      <c r="J66" s="1" t="s">
        <v>18</v>
      </c>
      <c r="K66" s="1" t="s">
        <v>77</v>
      </c>
      <c r="L66" s="1" t="s">
        <v>20</v>
      </c>
      <c r="M66" s="1" t="s">
        <v>21</v>
      </c>
      <c r="O66" s="1" t="s">
        <v>22</v>
      </c>
      <c r="P66" s="3">
        <v>-50152.43</v>
      </c>
    </row>
    <row r="67" spans="1:16" x14ac:dyDescent="0.25">
      <c r="A67" s="4" t="str">
        <f t="shared" si="1"/>
        <v>150</v>
      </c>
      <c r="B67" s="1" t="s">
        <v>372</v>
      </c>
      <c r="C67" s="1" t="s">
        <v>373</v>
      </c>
      <c r="D67" s="1" t="s">
        <v>48</v>
      </c>
      <c r="E67" s="1" t="s">
        <v>75</v>
      </c>
      <c r="F67" s="1" t="s">
        <v>374</v>
      </c>
      <c r="G67" s="1" t="s">
        <v>17</v>
      </c>
      <c r="J67" s="1" t="s">
        <v>18</v>
      </c>
      <c r="K67" s="1" t="s">
        <v>77</v>
      </c>
      <c r="L67" s="1" t="s">
        <v>20</v>
      </c>
      <c r="M67" s="1" t="s">
        <v>21</v>
      </c>
      <c r="N67" s="1" t="s">
        <v>375</v>
      </c>
      <c r="O67" s="1" t="s">
        <v>234</v>
      </c>
      <c r="P67" s="3">
        <v>50659.86</v>
      </c>
    </row>
    <row r="68" spans="1:16" x14ac:dyDescent="0.25">
      <c r="A68" s="4" t="str">
        <f t="shared" si="1"/>
        <v>150</v>
      </c>
      <c r="B68" s="1" t="s">
        <v>372</v>
      </c>
      <c r="C68" s="1" t="s">
        <v>373</v>
      </c>
      <c r="D68" s="1" t="s">
        <v>48</v>
      </c>
      <c r="E68" s="1" t="s">
        <v>75</v>
      </c>
      <c r="F68" s="1" t="s">
        <v>229</v>
      </c>
      <c r="G68" s="1" t="s">
        <v>376</v>
      </c>
      <c r="J68" s="1" t="s">
        <v>18</v>
      </c>
      <c r="K68" s="1" t="s">
        <v>77</v>
      </c>
      <c r="L68" s="1" t="s">
        <v>20</v>
      </c>
      <c r="M68" s="1" t="s">
        <v>21</v>
      </c>
      <c r="O68" s="1" t="s">
        <v>230</v>
      </c>
      <c r="P68" s="3">
        <v>1396.54</v>
      </c>
    </row>
    <row r="69" spans="1:16" x14ac:dyDescent="0.25">
      <c r="A69" s="4" t="str">
        <f t="shared" si="1"/>
        <v>165</v>
      </c>
      <c r="E69" s="1" t="s">
        <v>78</v>
      </c>
      <c r="F69" s="1" t="s">
        <v>16</v>
      </c>
      <c r="G69" s="1" t="s">
        <v>79</v>
      </c>
      <c r="J69" s="1" t="s">
        <v>18</v>
      </c>
      <c r="K69" s="1" t="s">
        <v>80</v>
      </c>
      <c r="L69" s="1" t="s">
        <v>20</v>
      </c>
      <c r="M69" s="1" t="s">
        <v>21</v>
      </c>
      <c r="O69" s="1" t="s">
        <v>22</v>
      </c>
      <c r="P69" s="3">
        <v>-107041.42</v>
      </c>
    </row>
    <row r="70" spans="1:16" x14ac:dyDescent="0.25">
      <c r="A70" s="4" t="str">
        <f t="shared" si="1"/>
        <v>165</v>
      </c>
      <c r="B70" s="1" t="s">
        <v>506</v>
      </c>
      <c r="C70" s="1" t="s">
        <v>507</v>
      </c>
      <c r="D70" s="1" t="s">
        <v>48</v>
      </c>
      <c r="E70" s="1" t="s">
        <v>78</v>
      </c>
      <c r="F70" s="1" t="s">
        <v>518</v>
      </c>
      <c r="G70" s="1" t="s">
        <v>17</v>
      </c>
      <c r="J70" s="1" t="s">
        <v>18</v>
      </c>
      <c r="K70" s="1" t="s">
        <v>80</v>
      </c>
      <c r="L70" s="1" t="s">
        <v>20</v>
      </c>
      <c r="M70" s="1" t="s">
        <v>21</v>
      </c>
      <c r="O70" s="1" t="s">
        <v>234</v>
      </c>
      <c r="P70" s="3">
        <v>90850.34</v>
      </c>
    </row>
    <row r="71" spans="1:16" x14ac:dyDescent="0.25">
      <c r="A71" s="4" t="str">
        <f t="shared" si="1"/>
        <v>165</v>
      </c>
      <c r="B71" s="1" t="s">
        <v>506</v>
      </c>
      <c r="C71" s="1" t="s">
        <v>507</v>
      </c>
      <c r="D71" s="1" t="s">
        <v>48</v>
      </c>
      <c r="E71" s="1" t="s">
        <v>78</v>
      </c>
      <c r="F71" s="1" t="s">
        <v>519</v>
      </c>
      <c r="G71" s="1" t="s">
        <v>17</v>
      </c>
      <c r="J71" s="1" t="s">
        <v>18</v>
      </c>
      <c r="K71" s="1" t="s">
        <v>80</v>
      </c>
      <c r="L71" s="1" t="s">
        <v>20</v>
      </c>
      <c r="M71" s="1" t="s">
        <v>21</v>
      </c>
      <c r="N71" s="1" t="s">
        <v>261</v>
      </c>
      <c r="O71" s="1" t="s">
        <v>505</v>
      </c>
      <c r="P71" s="3">
        <v>21266.78</v>
      </c>
    </row>
    <row r="72" spans="1:16" x14ac:dyDescent="0.25">
      <c r="A72" s="4" t="str">
        <f t="shared" si="1"/>
        <v>165</v>
      </c>
      <c r="E72" s="1" t="s">
        <v>81</v>
      </c>
      <c r="F72" s="1" t="s">
        <v>16</v>
      </c>
      <c r="G72" s="1" t="s">
        <v>82</v>
      </c>
      <c r="J72" s="1" t="s">
        <v>18</v>
      </c>
      <c r="K72" s="1" t="s">
        <v>80</v>
      </c>
      <c r="L72" s="1" t="s">
        <v>20</v>
      </c>
      <c r="M72" s="1" t="s">
        <v>21</v>
      </c>
      <c r="O72" s="1" t="s">
        <v>22</v>
      </c>
      <c r="P72" s="3">
        <v>-78036.66</v>
      </c>
    </row>
    <row r="73" spans="1:16" x14ac:dyDescent="0.25">
      <c r="A73" s="4" t="str">
        <f t="shared" si="1"/>
        <v>165</v>
      </c>
      <c r="B73" s="1" t="s">
        <v>506</v>
      </c>
      <c r="C73" s="1" t="s">
        <v>507</v>
      </c>
      <c r="D73" s="1" t="s">
        <v>48</v>
      </c>
      <c r="E73" s="1" t="s">
        <v>81</v>
      </c>
      <c r="F73" s="1" t="s">
        <v>518</v>
      </c>
      <c r="G73" s="1" t="s">
        <v>28</v>
      </c>
      <c r="J73" s="1" t="s">
        <v>18</v>
      </c>
      <c r="K73" s="1" t="s">
        <v>80</v>
      </c>
      <c r="L73" s="1" t="s">
        <v>20</v>
      </c>
      <c r="M73" s="1" t="s">
        <v>21</v>
      </c>
      <c r="O73" s="1" t="s">
        <v>234</v>
      </c>
      <c r="P73" s="3">
        <v>72768.850000000006</v>
      </c>
    </row>
    <row r="74" spans="1:16" x14ac:dyDescent="0.25">
      <c r="A74" s="4" t="str">
        <f t="shared" si="1"/>
        <v>165</v>
      </c>
      <c r="B74" s="1" t="s">
        <v>506</v>
      </c>
      <c r="C74" s="1" t="s">
        <v>507</v>
      </c>
      <c r="D74" s="1" t="s">
        <v>48</v>
      </c>
      <c r="E74" s="1" t="s">
        <v>81</v>
      </c>
      <c r="F74" s="1" t="s">
        <v>519</v>
      </c>
      <c r="G74" s="1" t="s">
        <v>28</v>
      </c>
      <c r="J74" s="1" t="s">
        <v>18</v>
      </c>
      <c r="K74" s="1" t="s">
        <v>80</v>
      </c>
      <c r="L74" s="1" t="s">
        <v>20</v>
      </c>
      <c r="M74" s="1" t="s">
        <v>21</v>
      </c>
      <c r="N74" s="1" t="s">
        <v>261</v>
      </c>
      <c r="O74" s="1" t="s">
        <v>505</v>
      </c>
      <c r="P74" s="3">
        <v>27646.93</v>
      </c>
    </row>
    <row r="75" spans="1:16" x14ac:dyDescent="0.25">
      <c r="A75" s="4" t="str">
        <f t="shared" si="1"/>
        <v>165</v>
      </c>
      <c r="E75" s="1" t="s">
        <v>83</v>
      </c>
      <c r="F75" s="1" t="s">
        <v>16</v>
      </c>
      <c r="G75" s="1" t="s">
        <v>84</v>
      </c>
      <c r="J75" s="1" t="s">
        <v>18</v>
      </c>
      <c r="K75" s="1" t="s">
        <v>80</v>
      </c>
      <c r="L75" s="1" t="s">
        <v>20</v>
      </c>
      <c r="M75" s="1" t="s">
        <v>21</v>
      </c>
      <c r="O75" s="1" t="s">
        <v>22</v>
      </c>
      <c r="P75" s="3">
        <v>-30821.41</v>
      </c>
    </row>
    <row r="76" spans="1:16" x14ac:dyDescent="0.25">
      <c r="A76" s="4" t="str">
        <f t="shared" si="1"/>
        <v>165</v>
      </c>
      <c r="B76" s="1" t="s">
        <v>506</v>
      </c>
      <c r="C76" s="1" t="s">
        <v>507</v>
      </c>
      <c r="D76" s="1" t="s">
        <v>48</v>
      </c>
      <c r="E76" s="1" t="s">
        <v>83</v>
      </c>
      <c r="F76" s="1" t="s">
        <v>518</v>
      </c>
      <c r="G76" s="1" t="s">
        <v>30</v>
      </c>
      <c r="J76" s="1" t="s">
        <v>18</v>
      </c>
      <c r="K76" s="1" t="s">
        <v>80</v>
      </c>
      <c r="L76" s="1" t="s">
        <v>20</v>
      </c>
      <c r="M76" s="1" t="s">
        <v>21</v>
      </c>
      <c r="O76" s="1" t="s">
        <v>234</v>
      </c>
      <c r="P76" s="3">
        <v>34033.32</v>
      </c>
    </row>
    <row r="77" spans="1:16" x14ac:dyDescent="0.25">
      <c r="A77" s="4" t="str">
        <f t="shared" si="1"/>
        <v>165</v>
      </c>
      <c r="B77" s="1" t="s">
        <v>506</v>
      </c>
      <c r="C77" s="1" t="s">
        <v>507</v>
      </c>
      <c r="D77" s="1" t="s">
        <v>48</v>
      </c>
      <c r="E77" s="1" t="s">
        <v>83</v>
      </c>
      <c r="F77" s="1" t="s">
        <v>519</v>
      </c>
      <c r="G77" s="1" t="s">
        <v>30</v>
      </c>
      <c r="J77" s="1" t="s">
        <v>18</v>
      </c>
      <c r="K77" s="1" t="s">
        <v>80</v>
      </c>
      <c r="L77" s="1" t="s">
        <v>20</v>
      </c>
      <c r="M77" s="1" t="s">
        <v>21</v>
      </c>
      <c r="N77" s="1" t="s">
        <v>261</v>
      </c>
      <c r="O77" s="1" t="s">
        <v>505</v>
      </c>
      <c r="P77" s="3">
        <v>22961.11</v>
      </c>
    </row>
    <row r="78" spans="1:16" x14ac:dyDescent="0.25">
      <c r="A78" s="4" t="str">
        <f t="shared" si="1"/>
        <v>165</v>
      </c>
      <c r="B78" s="1" t="s">
        <v>506</v>
      </c>
      <c r="C78" s="1" t="s">
        <v>507</v>
      </c>
      <c r="D78" s="1" t="s">
        <v>48</v>
      </c>
      <c r="E78" s="1" t="s">
        <v>520</v>
      </c>
      <c r="F78" s="1" t="s">
        <v>511</v>
      </c>
      <c r="G78" s="1" t="s">
        <v>28</v>
      </c>
      <c r="H78" s="1" t="s">
        <v>509</v>
      </c>
      <c r="I78" s="1" t="s">
        <v>17</v>
      </c>
      <c r="J78" s="1" t="s">
        <v>18</v>
      </c>
      <c r="K78" s="1" t="s">
        <v>80</v>
      </c>
      <c r="L78" s="1" t="s">
        <v>20</v>
      </c>
      <c r="M78" s="1" t="s">
        <v>21</v>
      </c>
      <c r="O78" s="1" t="s">
        <v>512</v>
      </c>
      <c r="P78" s="3">
        <v>1643396</v>
      </c>
    </row>
    <row r="79" spans="1:16" x14ac:dyDescent="0.25">
      <c r="A79" s="4" t="str">
        <f t="shared" si="1"/>
        <v>165</v>
      </c>
      <c r="B79" s="1" t="s">
        <v>506</v>
      </c>
      <c r="C79" s="1" t="s">
        <v>507</v>
      </c>
      <c r="D79" s="1" t="s">
        <v>48</v>
      </c>
      <c r="E79" s="1" t="s">
        <v>520</v>
      </c>
      <c r="F79" s="1" t="s">
        <v>513</v>
      </c>
      <c r="G79" s="1" t="s">
        <v>28</v>
      </c>
      <c r="H79" s="1" t="s">
        <v>514</v>
      </c>
      <c r="I79" s="1" t="s">
        <v>25</v>
      </c>
      <c r="J79" s="1" t="s">
        <v>18</v>
      </c>
      <c r="K79" s="1" t="s">
        <v>80</v>
      </c>
      <c r="L79" s="1" t="s">
        <v>20</v>
      </c>
      <c r="M79" s="1" t="s">
        <v>21</v>
      </c>
      <c r="N79" s="1" t="s">
        <v>515</v>
      </c>
      <c r="O79" s="1" t="s">
        <v>516</v>
      </c>
      <c r="P79" s="3">
        <v>-415411.96</v>
      </c>
    </row>
    <row r="80" spans="1:16" x14ac:dyDescent="0.25">
      <c r="A80" s="4" t="str">
        <f t="shared" ref="A80:A127" si="2">LEFT(E80,3)</f>
        <v>165</v>
      </c>
      <c r="E80" s="1" t="s">
        <v>85</v>
      </c>
      <c r="F80" s="1" t="s">
        <v>16</v>
      </c>
      <c r="G80" s="1" t="s">
        <v>86</v>
      </c>
      <c r="J80" s="1" t="s">
        <v>18</v>
      </c>
      <c r="K80" s="1" t="s">
        <v>80</v>
      </c>
      <c r="L80" s="1" t="s">
        <v>20</v>
      </c>
      <c r="M80" s="1" t="s">
        <v>21</v>
      </c>
      <c r="O80" s="1" t="s">
        <v>22</v>
      </c>
      <c r="P80" s="3">
        <v>-127853.57</v>
      </c>
    </row>
    <row r="81" spans="1:16" x14ac:dyDescent="0.25">
      <c r="A81" s="4" t="str">
        <f t="shared" si="2"/>
        <v>165</v>
      </c>
      <c r="B81" s="1" t="s">
        <v>506</v>
      </c>
      <c r="C81" s="1" t="s">
        <v>507</v>
      </c>
      <c r="D81" s="1" t="s">
        <v>48</v>
      </c>
      <c r="E81" s="1" t="s">
        <v>85</v>
      </c>
      <c r="F81" s="1" t="s">
        <v>518</v>
      </c>
      <c r="G81" s="1" t="s">
        <v>25</v>
      </c>
      <c r="J81" s="1" t="s">
        <v>18</v>
      </c>
      <c r="K81" s="1" t="s">
        <v>80</v>
      </c>
      <c r="L81" s="1" t="s">
        <v>20</v>
      </c>
      <c r="M81" s="1" t="s">
        <v>21</v>
      </c>
      <c r="O81" s="1" t="s">
        <v>234</v>
      </c>
      <c r="P81" s="3">
        <v>186379.4</v>
      </c>
    </row>
    <row r="82" spans="1:16" x14ac:dyDescent="0.25">
      <c r="A82" s="4" t="str">
        <f t="shared" si="2"/>
        <v>165</v>
      </c>
      <c r="B82" s="1" t="s">
        <v>506</v>
      </c>
      <c r="C82" s="1" t="s">
        <v>507</v>
      </c>
      <c r="D82" s="1" t="s">
        <v>48</v>
      </c>
      <c r="E82" s="1" t="s">
        <v>85</v>
      </c>
      <c r="F82" s="1" t="s">
        <v>519</v>
      </c>
      <c r="G82" s="1" t="s">
        <v>25</v>
      </c>
      <c r="J82" s="1" t="s">
        <v>18</v>
      </c>
      <c r="K82" s="1" t="s">
        <v>80</v>
      </c>
      <c r="L82" s="1" t="s">
        <v>20</v>
      </c>
      <c r="M82" s="1" t="s">
        <v>21</v>
      </c>
      <c r="N82" s="1" t="s">
        <v>261</v>
      </c>
      <c r="O82" s="1" t="s">
        <v>505</v>
      </c>
      <c r="P82" s="3">
        <v>44182.23</v>
      </c>
    </row>
    <row r="83" spans="1:16" x14ac:dyDescent="0.25">
      <c r="A83" s="4" t="str">
        <f t="shared" si="2"/>
        <v>198</v>
      </c>
      <c r="E83" s="1" t="s">
        <v>87</v>
      </c>
      <c r="F83" s="1" t="s">
        <v>16</v>
      </c>
      <c r="G83" s="1" t="s">
        <v>88</v>
      </c>
      <c r="J83" s="1" t="s">
        <v>18</v>
      </c>
      <c r="K83" s="1" t="s">
        <v>89</v>
      </c>
      <c r="L83" s="1" t="s">
        <v>20</v>
      </c>
      <c r="M83" s="1" t="s">
        <v>21</v>
      </c>
      <c r="O83" s="1" t="s">
        <v>22</v>
      </c>
      <c r="P83" s="3">
        <v>-218555.93</v>
      </c>
    </row>
    <row r="84" spans="1:16" x14ac:dyDescent="0.25">
      <c r="A84" s="4" t="str">
        <f t="shared" si="2"/>
        <v>198</v>
      </c>
      <c r="B84" s="1" t="s">
        <v>501</v>
      </c>
      <c r="C84" s="1" t="s">
        <v>502</v>
      </c>
      <c r="D84" s="1" t="s">
        <v>48</v>
      </c>
      <c r="E84" s="1" t="s">
        <v>87</v>
      </c>
      <c r="F84" s="1" t="s">
        <v>503</v>
      </c>
      <c r="G84" s="1" t="s">
        <v>17</v>
      </c>
      <c r="J84" s="1" t="s">
        <v>18</v>
      </c>
      <c r="K84" s="1" t="s">
        <v>89</v>
      </c>
      <c r="L84" s="1" t="s">
        <v>20</v>
      </c>
      <c r="M84" s="1" t="s">
        <v>21</v>
      </c>
      <c r="O84" s="1" t="s">
        <v>234</v>
      </c>
      <c r="P84" s="3">
        <v>2244084.69</v>
      </c>
    </row>
    <row r="85" spans="1:16" x14ac:dyDescent="0.25">
      <c r="A85" s="4" t="str">
        <f t="shared" si="2"/>
        <v>198</v>
      </c>
      <c r="B85" s="1" t="s">
        <v>501</v>
      </c>
      <c r="C85" s="1" t="s">
        <v>502</v>
      </c>
      <c r="D85" s="1" t="s">
        <v>48</v>
      </c>
      <c r="E85" s="1" t="s">
        <v>87</v>
      </c>
      <c r="F85" s="1" t="s">
        <v>504</v>
      </c>
      <c r="G85" s="1" t="s">
        <v>28</v>
      </c>
      <c r="J85" s="1" t="s">
        <v>18</v>
      </c>
      <c r="K85" s="1" t="s">
        <v>89</v>
      </c>
      <c r="L85" s="1" t="s">
        <v>20</v>
      </c>
      <c r="M85" s="1" t="s">
        <v>21</v>
      </c>
      <c r="N85" s="1" t="s">
        <v>261</v>
      </c>
      <c r="O85" s="1" t="s">
        <v>505</v>
      </c>
      <c r="P85" s="3">
        <v>70433.72</v>
      </c>
    </row>
    <row r="86" spans="1:16" x14ac:dyDescent="0.25">
      <c r="A86" s="4" t="str">
        <f t="shared" si="2"/>
        <v>198</v>
      </c>
      <c r="B86" s="1" t="s">
        <v>501</v>
      </c>
      <c r="C86" s="1" t="s">
        <v>502</v>
      </c>
      <c r="D86" s="1" t="s">
        <v>48</v>
      </c>
      <c r="E86" s="1" t="s">
        <v>87</v>
      </c>
      <c r="F86" s="1" t="s">
        <v>229</v>
      </c>
      <c r="G86" s="1" t="s">
        <v>188</v>
      </c>
      <c r="J86" s="1" t="s">
        <v>18</v>
      </c>
      <c r="K86" s="1" t="s">
        <v>89</v>
      </c>
      <c r="L86" s="1" t="s">
        <v>20</v>
      </c>
      <c r="M86" s="1" t="s">
        <v>21</v>
      </c>
      <c r="O86" s="1" t="s">
        <v>230</v>
      </c>
      <c r="P86" s="3">
        <v>205767.88</v>
      </c>
    </row>
    <row r="87" spans="1:16" x14ac:dyDescent="0.25">
      <c r="A87" s="4" t="str">
        <f t="shared" si="2"/>
        <v>198</v>
      </c>
      <c r="E87" s="1" t="s">
        <v>90</v>
      </c>
      <c r="F87" s="1" t="s">
        <v>16</v>
      </c>
      <c r="G87" s="1" t="s">
        <v>91</v>
      </c>
      <c r="J87" s="1" t="s">
        <v>18</v>
      </c>
      <c r="K87" s="1" t="s">
        <v>89</v>
      </c>
      <c r="L87" s="1" t="s">
        <v>20</v>
      </c>
      <c r="M87" s="1" t="s">
        <v>21</v>
      </c>
      <c r="O87" s="1" t="s">
        <v>22</v>
      </c>
      <c r="P87" s="3">
        <v>-1752252.29</v>
      </c>
    </row>
    <row r="88" spans="1:16" x14ac:dyDescent="0.25">
      <c r="A88" s="4" t="str">
        <f t="shared" si="2"/>
        <v>198</v>
      </c>
      <c r="B88" s="1" t="s">
        <v>501</v>
      </c>
      <c r="C88" s="1" t="s">
        <v>502</v>
      </c>
      <c r="D88" s="1" t="s">
        <v>48</v>
      </c>
      <c r="E88" s="1" t="s">
        <v>90</v>
      </c>
      <c r="F88" s="1" t="s">
        <v>504</v>
      </c>
      <c r="G88" s="1" t="s">
        <v>17</v>
      </c>
      <c r="J88" s="1" t="s">
        <v>18</v>
      </c>
      <c r="K88" s="1" t="s">
        <v>89</v>
      </c>
      <c r="L88" s="1" t="s">
        <v>20</v>
      </c>
      <c r="M88" s="1" t="s">
        <v>21</v>
      </c>
      <c r="N88" s="1" t="s">
        <v>261</v>
      </c>
      <c r="O88" s="1" t="s">
        <v>505</v>
      </c>
      <c r="P88" s="3">
        <v>811508.67</v>
      </c>
    </row>
    <row r="89" spans="1:16" x14ac:dyDescent="0.25">
      <c r="A89" s="4" t="str">
        <f t="shared" si="2"/>
        <v>198</v>
      </c>
      <c r="B89" s="1" t="s">
        <v>501</v>
      </c>
      <c r="C89" s="1" t="s">
        <v>502</v>
      </c>
      <c r="D89" s="1" t="s">
        <v>48</v>
      </c>
      <c r="E89" s="1" t="s">
        <v>90</v>
      </c>
      <c r="F89" s="1" t="s">
        <v>229</v>
      </c>
      <c r="G89" s="1" t="s">
        <v>180</v>
      </c>
      <c r="J89" s="1" t="s">
        <v>18</v>
      </c>
      <c r="K89" s="1" t="s">
        <v>89</v>
      </c>
      <c r="L89" s="1" t="s">
        <v>20</v>
      </c>
      <c r="M89" s="1" t="s">
        <v>21</v>
      </c>
      <c r="O89" s="1" t="s">
        <v>230</v>
      </c>
      <c r="P89" s="3">
        <v>871654.08</v>
      </c>
    </row>
    <row r="90" spans="1:16" x14ac:dyDescent="0.25">
      <c r="A90" s="4" t="str">
        <f t="shared" si="2"/>
        <v>199</v>
      </c>
      <c r="B90" s="1" t="s">
        <v>380</v>
      </c>
      <c r="C90" s="1" t="s">
        <v>381</v>
      </c>
      <c r="D90" s="1" t="s">
        <v>48</v>
      </c>
      <c r="E90" s="1" t="s">
        <v>382</v>
      </c>
      <c r="F90" s="1" t="s">
        <v>226</v>
      </c>
      <c r="G90" s="1" t="s">
        <v>17</v>
      </c>
      <c r="J90" s="1" t="s">
        <v>18</v>
      </c>
      <c r="K90" s="1" t="s">
        <v>383</v>
      </c>
      <c r="L90" s="1" t="s">
        <v>20</v>
      </c>
      <c r="M90" s="1" t="s">
        <v>21</v>
      </c>
      <c r="O90" s="1" t="s">
        <v>228</v>
      </c>
      <c r="P90" s="3">
        <v>7309.36</v>
      </c>
    </row>
    <row r="91" spans="1:16" x14ac:dyDescent="0.25">
      <c r="A91" s="4" t="str">
        <f t="shared" si="2"/>
        <v>199</v>
      </c>
      <c r="B91" s="1" t="s">
        <v>380</v>
      </c>
      <c r="C91" s="1" t="s">
        <v>381</v>
      </c>
      <c r="D91" s="1" t="s">
        <v>48</v>
      </c>
      <c r="E91" s="1" t="s">
        <v>382</v>
      </c>
      <c r="F91" s="1" t="s">
        <v>229</v>
      </c>
      <c r="G91" s="1" t="s">
        <v>174</v>
      </c>
      <c r="J91" s="1" t="s">
        <v>18</v>
      </c>
      <c r="K91" s="1" t="s">
        <v>383</v>
      </c>
      <c r="L91" s="1" t="s">
        <v>20</v>
      </c>
      <c r="M91" s="1" t="s">
        <v>21</v>
      </c>
      <c r="O91" s="1" t="s">
        <v>230</v>
      </c>
      <c r="P91" s="3">
        <v>1407.5</v>
      </c>
    </row>
    <row r="92" spans="1:16" x14ac:dyDescent="0.25">
      <c r="A92" s="4" t="str">
        <f t="shared" si="2"/>
        <v>248</v>
      </c>
      <c r="E92" s="1" t="s">
        <v>92</v>
      </c>
      <c r="F92" s="1" t="s">
        <v>16</v>
      </c>
      <c r="G92" s="1" t="s">
        <v>93</v>
      </c>
      <c r="J92" s="1" t="s">
        <v>18</v>
      </c>
      <c r="K92" s="1" t="s">
        <v>94</v>
      </c>
      <c r="L92" s="1" t="s">
        <v>20</v>
      </c>
      <c r="M92" s="1" t="s">
        <v>21</v>
      </c>
      <c r="O92" s="1" t="s">
        <v>22</v>
      </c>
      <c r="P92" s="3">
        <v>-80579.759999999995</v>
      </c>
    </row>
    <row r="93" spans="1:16" x14ac:dyDescent="0.25">
      <c r="A93" s="4" t="str">
        <f t="shared" si="2"/>
        <v>248</v>
      </c>
      <c r="B93" s="1" t="s">
        <v>404</v>
      </c>
      <c r="C93" s="1" t="s">
        <v>405</v>
      </c>
      <c r="D93" s="1" t="s">
        <v>48</v>
      </c>
      <c r="E93" s="1" t="s">
        <v>92</v>
      </c>
      <c r="F93" s="1" t="s">
        <v>406</v>
      </c>
      <c r="G93" s="1" t="s">
        <v>28</v>
      </c>
      <c r="J93" s="1" t="s">
        <v>18</v>
      </c>
      <c r="K93" s="1" t="s">
        <v>94</v>
      </c>
      <c r="L93" s="1" t="s">
        <v>20</v>
      </c>
      <c r="M93" s="1" t="s">
        <v>21</v>
      </c>
      <c r="N93" s="1" t="s">
        <v>261</v>
      </c>
      <c r="O93" s="1" t="s">
        <v>407</v>
      </c>
      <c r="P93" s="3">
        <v>216.26</v>
      </c>
    </row>
    <row r="94" spans="1:16" x14ac:dyDescent="0.25">
      <c r="A94" s="4" t="str">
        <f t="shared" si="2"/>
        <v>248</v>
      </c>
      <c r="B94" s="1" t="s">
        <v>404</v>
      </c>
      <c r="C94" s="1" t="s">
        <v>405</v>
      </c>
      <c r="D94" s="1" t="s">
        <v>48</v>
      </c>
      <c r="E94" s="1" t="s">
        <v>92</v>
      </c>
      <c r="F94" s="1" t="s">
        <v>408</v>
      </c>
      <c r="G94" s="1" t="s">
        <v>17</v>
      </c>
      <c r="J94" s="1" t="s">
        <v>18</v>
      </c>
      <c r="K94" s="1" t="s">
        <v>94</v>
      </c>
      <c r="L94" s="1" t="s">
        <v>20</v>
      </c>
      <c r="M94" s="1" t="s">
        <v>21</v>
      </c>
      <c r="N94" s="1" t="s">
        <v>261</v>
      </c>
      <c r="O94" s="1" t="s">
        <v>234</v>
      </c>
      <c r="P94" s="3">
        <v>80579.759999999995</v>
      </c>
    </row>
    <row r="95" spans="1:16" x14ac:dyDescent="0.25">
      <c r="A95" s="4" t="str">
        <f t="shared" si="2"/>
        <v>248</v>
      </c>
      <c r="B95" s="1" t="s">
        <v>404</v>
      </c>
      <c r="C95" s="1" t="s">
        <v>405</v>
      </c>
      <c r="D95" s="1" t="s">
        <v>48</v>
      </c>
      <c r="E95" s="1" t="s">
        <v>409</v>
      </c>
      <c r="F95" s="1" t="s">
        <v>406</v>
      </c>
      <c r="G95" s="1" t="s">
        <v>17</v>
      </c>
      <c r="J95" s="1" t="s">
        <v>18</v>
      </c>
      <c r="K95" s="1" t="s">
        <v>94</v>
      </c>
      <c r="L95" s="1" t="s">
        <v>20</v>
      </c>
      <c r="M95" s="1" t="s">
        <v>21</v>
      </c>
      <c r="N95" s="1" t="s">
        <v>261</v>
      </c>
      <c r="O95" s="1" t="s">
        <v>407</v>
      </c>
      <c r="P95" s="3">
        <v>7122.64</v>
      </c>
    </row>
    <row r="96" spans="1:16" x14ac:dyDescent="0.25">
      <c r="A96" s="4" t="str">
        <f t="shared" si="2"/>
        <v>248</v>
      </c>
      <c r="B96" s="1" t="s">
        <v>404</v>
      </c>
      <c r="C96" s="1" t="s">
        <v>405</v>
      </c>
      <c r="D96" s="1" t="s">
        <v>48</v>
      </c>
      <c r="E96" s="1" t="s">
        <v>410</v>
      </c>
      <c r="F96" s="1" t="s">
        <v>411</v>
      </c>
      <c r="G96" s="1" t="s">
        <v>17</v>
      </c>
      <c r="J96" s="1" t="s">
        <v>18</v>
      </c>
      <c r="K96" s="1" t="s">
        <v>94</v>
      </c>
      <c r="L96" s="1" t="s">
        <v>20</v>
      </c>
      <c r="M96" s="1" t="s">
        <v>21</v>
      </c>
      <c r="N96" s="1" t="s">
        <v>261</v>
      </c>
      <c r="O96" s="1" t="s">
        <v>230</v>
      </c>
      <c r="P96" s="3">
        <v>24172.639999999999</v>
      </c>
    </row>
    <row r="97" spans="1:16" x14ac:dyDescent="0.25">
      <c r="A97" s="4" t="str">
        <f t="shared" si="2"/>
        <v>248</v>
      </c>
      <c r="B97" s="1" t="s">
        <v>404</v>
      </c>
      <c r="C97" s="1" t="s">
        <v>405</v>
      </c>
      <c r="D97" s="1" t="s">
        <v>48</v>
      </c>
      <c r="E97" s="1" t="s">
        <v>412</v>
      </c>
      <c r="F97" s="1" t="s">
        <v>411</v>
      </c>
      <c r="G97" s="1" t="s">
        <v>28</v>
      </c>
      <c r="J97" s="1" t="s">
        <v>18</v>
      </c>
      <c r="K97" s="1" t="s">
        <v>94</v>
      </c>
      <c r="L97" s="1" t="s">
        <v>20</v>
      </c>
      <c r="M97" s="1" t="s">
        <v>21</v>
      </c>
      <c r="N97" s="1" t="s">
        <v>261</v>
      </c>
      <c r="O97" s="1" t="s">
        <v>230</v>
      </c>
      <c r="P97" s="3">
        <v>59342.66</v>
      </c>
    </row>
    <row r="98" spans="1:16" x14ac:dyDescent="0.25">
      <c r="A98" s="4" t="str">
        <f t="shared" si="2"/>
        <v>248</v>
      </c>
      <c r="B98" s="1" t="s">
        <v>404</v>
      </c>
      <c r="C98" s="1" t="s">
        <v>405</v>
      </c>
      <c r="D98" s="1" t="s">
        <v>48</v>
      </c>
      <c r="E98" s="1" t="s">
        <v>413</v>
      </c>
      <c r="F98" s="1" t="s">
        <v>414</v>
      </c>
      <c r="G98" s="1" t="s">
        <v>17</v>
      </c>
      <c r="J98" s="1" t="s">
        <v>18</v>
      </c>
      <c r="K98" s="1" t="s">
        <v>94</v>
      </c>
      <c r="L98" s="1" t="s">
        <v>20</v>
      </c>
      <c r="M98" s="1" t="s">
        <v>21</v>
      </c>
      <c r="O98" s="1" t="s">
        <v>415</v>
      </c>
      <c r="P98" s="3">
        <v>500000</v>
      </c>
    </row>
    <row r="99" spans="1:16" x14ac:dyDescent="0.25">
      <c r="A99" s="4" t="str">
        <f t="shared" si="2"/>
        <v>255</v>
      </c>
      <c r="E99" s="1" t="s">
        <v>95</v>
      </c>
      <c r="F99" s="1" t="s">
        <v>16</v>
      </c>
      <c r="G99" s="1" t="s">
        <v>96</v>
      </c>
      <c r="J99" s="1" t="s">
        <v>18</v>
      </c>
      <c r="K99" s="1" t="s">
        <v>97</v>
      </c>
      <c r="L99" s="1" t="s">
        <v>20</v>
      </c>
      <c r="M99" s="1" t="s">
        <v>21</v>
      </c>
      <c r="O99" s="1" t="s">
        <v>22</v>
      </c>
      <c r="P99" s="3">
        <v>-39.85</v>
      </c>
    </row>
    <row r="100" spans="1:16" x14ac:dyDescent="0.25">
      <c r="A100" s="4" t="str">
        <f t="shared" si="2"/>
        <v>255</v>
      </c>
      <c r="B100" s="1" t="s">
        <v>231</v>
      </c>
      <c r="C100" s="1" t="s">
        <v>232</v>
      </c>
      <c r="D100" s="1" t="s">
        <v>48</v>
      </c>
      <c r="E100" s="1" t="s">
        <v>95</v>
      </c>
      <c r="F100" s="1" t="s">
        <v>233</v>
      </c>
      <c r="G100" s="1" t="s">
        <v>17</v>
      </c>
      <c r="J100" s="1" t="s">
        <v>18</v>
      </c>
      <c r="K100" s="1" t="s">
        <v>97</v>
      </c>
      <c r="L100" s="1" t="s">
        <v>20</v>
      </c>
      <c r="M100" s="1" t="s">
        <v>21</v>
      </c>
      <c r="O100" s="1" t="s">
        <v>234</v>
      </c>
      <c r="P100" s="3">
        <v>39.85</v>
      </c>
    </row>
    <row r="101" spans="1:16" x14ac:dyDescent="0.25">
      <c r="A101" s="4" t="str">
        <f t="shared" si="2"/>
        <v>255</v>
      </c>
      <c r="B101" s="1" t="s">
        <v>231</v>
      </c>
      <c r="C101" s="1" t="s">
        <v>232</v>
      </c>
      <c r="D101" s="1" t="s">
        <v>48</v>
      </c>
      <c r="E101" s="1" t="s">
        <v>95</v>
      </c>
      <c r="F101" s="1" t="s">
        <v>235</v>
      </c>
      <c r="G101" s="1" t="s">
        <v>44</v>
      </c>
      <c r="J101" s="1" t="s">
        <v>18</v>
      </c>
      <c r="K101" s="1" t="s">
        <v>97</v>
      </c>
      <c r="L101" s="1" t="s">
        <v>20</v>
      </c>
      <c r="M101" s="1" t="s">
        <v>21</v>
      </c>
      <c r="O101" s="1" t="s">
        <v>228</v>
      </c>
      <c r="P101" s="3">
        <v>12440.5</v>
      </c>
    </row>
    <row r="102" spans="1:16" x14ac:dyDescent="0.25">
      <c r="A102" s="4" t="str">
        <f t="shared" si="2"/>
        <v>255</v>
      </c>
      <c r="B102" s="1" t="s">
        <v>231</v>
      </c>
      <c r="C102" s="1" t="s">
        <v>232</v>
      </c>
      <c r="D102" s="1" t="s">
        <v>48</v>
      </c>
      <c r="E102" s="1" t="s">
        <v>95</v>
      </c>
      <c r="F102" s="1" t="s">
        <v>229</v>
      </c>
      <c r="G102" s="1" t="s">
        <v>61</v>
      </c>
      <c r="J102" s="1" t="s">
        <v>18</v>
      </c>
      <c r="K102" s="1" t="s">
        <v>97</v>
      </c>
      <c r="L102" s="1" t="s">
        <v>20</v>
      </c>
      <c r="M102" s="1" t="s">
        <v>21</v>
      </c>
      <c r="O102" s="1" t="s">
        <v>230</v>
      </c>
      <c r="P102" s="3">
        <v>4423.3500000000004</v>
      </c>
    </row>
    <row r="103" spans="1:16" x14ac:dyDescent="0.25">
      <c r="A103" s="4" t="str">
        <f t="shared" si="2"/>
        <v>257</v>
      </c>
      <c r="E103" s="1" t="s">
        <v>98</v>
      </c>
      <c r="F103" s="1" t="s">
        <v>16</v>
      </c>
      <c r="G103" s="1" t="s">
        <v>99</v>
      </c>
      <c r="J103" s="1" t="s">
        <v>18</v>
      </c>
      <c r="K103" s="1" t="s">
        <v>100</v>
      </c>
      <c r="L103" s="1" t="s">
        <v>20</v>
      </c>
      <c r="M103" s="1" t="s">
        <v>21</v>
      </c>
      <c r="O103" s="1" t="s">
        <v>22</v>
      </c>
      <c r="P103" s="3">
        <v>-22599123.18</v>
      </c>
    </row>
    <row r="104" spans="1:16" x14ac:dyDescent="0.25">
      <c r="A104" s="4" t="str">
        <f t="shared" si="2"/>
        <v>257</v>
      </c>
      <c r="B104" s="1" t="s">
        <v>305</v>
      </c>
      <c r="C104" s="1" t="s">
        <v>306</v>
      </c>
      <c r="D104" s="1" t="s">
        <v>48</v>
      </c>
      <c r="E104" s="1" t="s">
        <v>98</v>
      </c>
      <c r="F104" s="1" t="s">
        <v>307</v>
      </c>
      <c r="G104" s="1" t="s">
        <v>17</v>
      </c>
      <c r="J104" s="1" t="s">
        <v>18</v>
      </c>
      <c r="K104" s="1" t="s">
        <v>100</v>
      </c>
      <c r="L104" s="1" t="s">
        <v>20</v>
      </c>
      <c r="M104" s="1" t="s">
        <v>21</v>
      </c>
      <c r="O104" s="1" t="s">
        <v>308</v>
      </c>
      <c r="P104" s="3">
        <v>56000000</v>
      </c>
    </row>
    <row r="105" spans="1:16" x14ac:dyDescent="0.25">
      <c r="A105" s="4" t="str">
        <f t="shared" si="2"/>
        <v>257</v>
      </c>
      <c r="B105" s="1" t="s">
        <v>305</v>
      </c>
      <c r="C105" s="1" t="s">
        <v>306</v>
      </c>
      <c r="D105" s="1" t="s">
        <v>48</v>
      </c>
      <c r="E105" s="1" t="s">
        <v>98</v>
      </c>
      <c r="F105" s="1" t="s">
        <v>309</v>
      </c>
      <c r="G105" s="1" t="s">
        <v>17</v>
      </c>
      <c r="J105" s="1" t="s">
        <v>18</v>
      </c>
      <c r="K105" s="1" t="s">
        <v>100</v>
      </c>
      <c r="L105" s="1" t="s">
        <v>20</v>
      </c>
      <c r="M105" s="1" t="s">
        <v>21</v>
      </c>
      <c r="O105" s="1" t="s">
        <v>310</v>
      </c>
      <c r="P105" s="3">
        <v>498700.54</v>
      </c>
    </row>
    <row r="106" spans="1:16" x14ac:dyDescent="0.25">
      <c r="A106" s="4" t="str">
        <f t="shared" si="2"/>
        <v>257</v>
      </c>
      <c r="B106" s="1" t="s">
        <v>305</v>
      </c>
      <c r="C106" s="1" t="s">
        <v>306</v>
      </c>
      <c r="D106" s="1" t="s">
        <v>48</v>
      </c>
      <c r="E106" s="1" t="s">
        <v>98</v>
      </c>
      <c r="F106" s="1" t="s">
        <v>311</v>
      </c>
      <c r="G106" s="1" t="s">
        <v>17</v>
      </c>
      <c r="J106" s="1" t="s">
        <v>18</v>
      </c>
      <c r="K106" s="1" t="s">
        <v>100</v>
      </c>
      <c r="L106" s="1" t="s">
        <v>20</v>
      </c>
      <c r="M106" s="1" t="s">
        <v>21</v>
      </c>
      <c r="N106" s="1" t="s">
        <v>261</v>
      </c>
      <c r="O106" s="1" t="s">
        <v>312</v>
      </c>
      <c r="P106" s="3">
        <v>1290694.82</v>
      </c>
    </row>
    <row r="107" spans="1:16" x14ac:dyDescent="0.25">
      <c r="A107" s="4" t="str">
        <f t="shared" si="2"/>
        <v>274</v>
      </c>
      <c r="B107" s="1" t="s">
        <v>482</v>
      </c>
      <c r="C107" s="1" t="s">
        <v>483</v>
      </c>
      <c r="D107" s="1" t="s">
        <v>48</v>
      </c>
      <c r="E107" s="1" t="s">
        <v>484</v>
      </c>
      <c r="F107" s="1" t="s">
        <v>485</v>
      </c>
      <c r="G107" s="1" t="s">
        <v>17</v>
      </c>
      <c r="J107" s="1" t="s">
        <v>18</v>
      </c>
      <c r="K107" s="1" t="s">
        <v>106</v>
      </c>
      <c r="L107" s="1" t="s">
        <v>20</v>
      </c>
      <c r="M107" s="1" t="s">
        <v>21</v>
      </c>
      <c r="O107" s="1" t="s">
        <v>234</v>
      </c>
      <c r="P107" s="3">
        <v>352201.03</v>
      </c>
    </row>
    <row r="108" spans="1:16" x14ac:dyDescent="0.25">
      <c r="A108" s="4" t="str">
        <f t="shared" si="2"/>
        <v>274</v>
      </c>
      <c r="B108" s="1" t="s">
        <v>482</v>
      </c>
      <c r="C108" s="1" t="s">
        <v>483</v>
      </c>
      <c r="D108" s="1" t="s">
        <v>48</v>
      </c>
      <c r="E108" s="1" t="s">
        <v>484</v>
      </c>
      <c r="F108" s="1" t="s">
        <v>235</v>
      </c>
      <c r="G108" s="1" t="s">
        <v>57</v>
      </c>
      <c r="J108" s="1" t="s">
        <v>18</v>
      </c>
      <c r="K108" s="1" t="s">
        <v>106</v>
      </c>
      <c r="L108" s="1" t="s">
        <v>20</v>
      </c>
      <c r="M108" s="1" t="s">
        <v>21</v>
      </c>
      <c r="O108" s="1" t="s">
        <v>228</v>
      </c>
      <c r="P108" s="3">
        <v>10393.459999999999</v>
      </c>
    </row>
    <row r="109" spans="1:16" x14ac:dyDescent="0.25">
      <c r="A109" s="4" t="str">
        <f t="shared" si="2"/>
        <v>274</v>
      </c>
      <c r="B109" s="1" t="s">
        <v>482</v>
      </c>
      <c r="C109" s="1" t="s">
        <v>483</v>
      </c>
      <c r="D109" s="1" t="s">
        <v>48</v>
      </c>
      <c r="E109" s="1" t="s">
        <v>484</v>
      </c>
      <c r="F109" s="1" t="s">
        <v>229</v>
      </c>
      <c r="G109" s="1" t="s">
        <v>44</v>
      </c>
      <c r="J109" s="1" t="s">
        <v>18</v>
      </c>
      <c r="K109" s="1" t="s">
        <v>106</v>
      </c>
      <c r="L109" s="1" t="s">
        <v>20</v>
      </c>
      <c r="M109" s="1" t="s">
        <v>21</v>
      </c>
      <c r="O109" s="1" t="s">
        <v>230</v>
      </c>
      <c r="P109" s="3">
        <v>4282.37</v>
      </c>
    </row>
    <row r="110" spans="1:16" x14ac:dyDescent="0.25">
      <c r="A110" s="4" t="str">
        <f t="shared" si="2"/>
        <v>274</v>
      </c>
      <c r="E110" s="1" t="s">
        <v>104</v>
      </c>
      <c r="F110" s="1" t="s">
        <v>16</v>
      </c>
      <c r="G110" s="1" t="s">
        <v>105</v>
      </c>
      <c r="J110" s="1" t="s">
        <v>18</v>
      </c>
      <c r="K110" s="1" t="s">
        <v>106</v>
      </c>
      <c r="L110" s="1" t="s">
        <v>20</v>
      </c>
      <c r="M110" s="1" t="s">
        <v>21</v>
      </c>
      <c r="O110" s="1" t="s">
        <v>22</v>
      </c>
      <c r="P110" s="3">
        <v>-58060.58</v>
      </c>
    </row>
    <row r="111" spans="1:16" x14ac:dyDescent="0.25">
      <c r="A111" s="4" t="str">
        <f t="shared" si="2"/>
        <v>274</v>
      </c>
      <c r="E111" s="1" t="s">
        <v>104</v>
      </c>
      <c r="F111" s="1" t="s">
        <v>16</v>
      </c>
      <c r="G111" s="1" t="s">
        <v>107</v>
      </c>
      <c r="J111" s="1" t="s">
        <v>18</v>
      </c>
      <c r="K111" s="1" t="s">
        <v>106</v>
      </c>
      <c r="L111" s="1" t="s">
        <v>20</v>
      </c>
      <c r="M111" s="1" t="s">
        <v>21</v>
      </c>
      <c r="O111" s="1" t="s">
        <v>22</v>
      </c>
      <c r="P111" s="3">
        <v>-444.12</v>
      </c>
    </row>
    <row r="112" spans="1:16" x14ac:dyDescent="0.25">
      <c r="A112" s="4" t="str">
        <f t="shared" si="2"/>
        <v>291</v>
      </c>
      <c r="E112" s="1" t="s">
        <v>108</v>
      </c>
      <c r="F112" s="1" t="s">
        <v>16</v>
      </c>
      <c r="G112" s="1" t="s">
        <v>109</v>
      </c>
      <c r="J112" s="1" t="s">
        <v>18</v>
      </c>
      <c r="K112" s="1" t="s">
        <v>110</v>
      </c>
      <c r="L112" s="1" t="s">
        <v>20</v>
      </c>
      <c r="M112" s="1" t="s">
        <v>21</v>
      </c>
      <c r="O112" s="1" t="s">
        <v>22</v>
      </c>
      <c r="P112" s="3">
        <v>-828.79</v>
      </c>
    </row>
    <row r="113" spans="1:16" x14ac:dyDescent="0.25">
      <c r="A113" s="4" t="str">
        <f t="shared" si="2"/>
        <v>291</v>
      </c>
      <c r="E113" s="1" t="s">
        <v>111</v>
      </c>
      <c r="F113" s="1" t="s">
        <v>16</v>
      </c>
      <c r="G113" s="1" t="s">
        <v>112</v>
      </c>
      <c r="J113" s="1" t="s">
        <v>18</v>
      </c>
      <c r="K113" s="1" t="s">
        <v>110</v>
      </c>
      <c r="L113" s="1" t="s">
        <v>20</v>
      </c>
      <c r="M113" s="1" t="s">
        <v>21</v>
      </c>
      <c r="O113" s="1" t="s">
        <v>22</v>
      </c>
      <c r="P113" s="3">
        <v>-4640309.7</v>
      </c>
    </row>
    <row r="114" spans="1:16" x14ac:dyDescent="0.25">
      <c r="A114" s="4" t="str">
        <f t="shared" si="2"/>
        <v>291</v>
      </c>
      <c r="B114" s="1" t="s">
        <v>453</v>
      </c>
      <c r="C114" s="1" t="s">
        <v>454</v>
      </c>
      <c r="D114" s="1" t="s">
        <v>48</v>
      </c>
      <c r="E114" s="1" t="s">
        <v>111</v>
      </c>
      <c r="F114" s="1" t="s">
        <v>455</v>
      </c>
      <c r="G114" s="1" t="s">
        <v>17</v>
      </c>
      <c r="J114" s="1" t="s">
        <v>18</v>
      </c>
      <c r="K114" s="1" t="s">
        <v>110</v>
      </c>
      <c r="L114" s="1" t="s">
        <v>20</v>
      </c>
      <c r="M114" s="1" t="s">
        <v>21</v>
      </c>
      <c r="O114" s="1" t="s">
        <v>234</v>
      </c>
      <c r="P114" s="3">
        <v>6858558.5099999998</v>
      </c>
    </row>
    <row r="115" spans="1:16" x14ac:dyDescent="0.25">
      <c r="A115" s="4" t="str">
        <f t="shared" si="2"/>
        <v>291</v>
      </c>
      <c r="B115" s="1" t="s">
        <v>453</v>
      </c>
      <c r="C115" s="1" t="s">
        <v>454</v>
      </c>
      <c r="D115" s="1" t="s">
        <v>48</v>
      </c>
      <c r="E115" s="1" t="s">
        <v>111</v>
      </c>
      <c r="F115" s="1" t="s">
        <v>456</v>
      </c>
      <c r="G115" s="1" t="s">
        <v>17</v>
      </c>
      <c r="J115" s="1" t="s">
        <v>18</v>
      </c>
      <c r="K115" s="1" t="s">
        <v>110</v>
      </c>
      <c r="L115" s="1" t="s">
        <v>20</v>
      </c>
      <c r="M115" s="1" t="s">
        <v>21</v>
      </c>
      <c r="O115" s="1" t="s">
        <v>457</v>
      </c>
      <c r="P115" s="3">
        <v>315000</v>
      </c>
    </row>
    <row r="116" spans="1:16" x14ac:dyDescent="0.25">
      <c r="A116" s="4" t="str">
        <f t="shared" si="2"/>
        <v>291</v>
      </c>
      <c r="B116" s="1" t="s">
        <v>453</v>
      </c>
      <c r="C116" s="1" t="s">
        <v>454</v>
      </c>
      <c r="D116" s="1" t="s">
        <v>48</v>
      </c>
      <c r="E116" s="1" t="s">
        <v>111</v>
      </c>
      <c r="F116" s="1" t="s">
        <v>235</v>
      </c>
      <c r="G116" s="1" t="s">
        <v>61</v>
      </c>
      <c r="J116" s="1" t="s">
        <v>18</v>
      </c>
      <c r="K116" s="1" t="s">
        <v>110</v>
      </c>
      <c r="L116" s="1" t="s">
        <v>20</v>
      </c>
      <c r="M116" s="1" t="s">
        <v>21</v>
      </c>
      <c r="O116" s="1" t="s">
        <v>228</v>
      </c>
      <c r="P116" s="3">
        <v>8099613.5499999998</v>
      </c>
    </row>
    <row r="117" spans="1:16" x14ac:dyDescent="0.25">
      <c r="A117" s="4" t="str">
        <f t="shared" si="2"/>
        <v>291</v>
      </c>
      <c r="B117" s="1" t="s">
        <v>453</v>
      </c>
      <c r="C117" s="1" t="s">
        <v>454</v>
      </c>
      <c r="D117" s="1" t="s">
        <v>48</v>
      </c>
      <c r="E117" s="1" t="s">
        <v>111</v>
      </c>
      <c r="F117" s="1" t="s">
        <v>229</v>
      </c>
      <c r="G117" s="1" t="s">
        <v>109</v>
      </c>
      <c r="J117" s="1" t="s">
        <v>18</v>
      </c>
      <c r="K117" s="1" t="s">
        <v>110</v>
      </c>
      <c r="L117" s="1" t="s">
        <v>20</v>
      </c>
      <c r="M117" s="1" t="s">
        <v>21</v>
      </c>
      <c r="O117" s="1" t="s">
        <v>230</v>
      </c>
      <c r="P117" s="3">
        <v>7511814.6900000004</v>
      </c>
    </row>
    <row r="118" spans="1:16" x14ac:dyDescent="0.25">
      <c r="A118" s="4" t="str">
        <f t="shared" si="2"/>
        <v>330</v>
      </c>
      <c r="E118" s="1" t="s">
        <v>113</v>
      </c>
      <c r="F118" s="1" t="s">
        <v>16</v>
      </c>
      <c r="G118" s="1" t="s">
        <v>114</v>
      </c>
      <c r="J118" s="1" t="s">
        <v>18</v>
      </c>
      <c r="K118" s="1" t="s">
        <v>115</v>
      </c>
      <c r="L118" s="1" t="s">
        <v>20</v>
      </c>
      <c r="M118" s="1" t="s">
        <v>21</v>
      </c>
      <c r="O118" s="1" t="s">
        <v>22</v>
      </c>
      <c r="P118" s="3">
        <v>-90352.55</v>
      </c>
    </row>
    <row r="119" spans="1:16" x14ac:dyDescent="0.25">
      <c r="A119" s="4" t="str">
        <f t="shared" si="2"/>
        <v>330</v>
      </c>
      <c r="B119" s="1" t="s">
        <v>363</v>
      </c>
      <c r="C119" s="1" t="s">
        <v>364</v>
      </c>
      <c r="D119" s="1" t="s">
        <v>48</v>
      </c>
      <c r="E119" s="1" t="s">
        <v>113</v>
      </c>
      <c r="F119" s="1" t="s">
        <v>365</v>
      </c>
      <c r="G119" s="1" t="s">
        <v>17</v>
      </c>
      <c r="J119" s="1" t="s">
        <v>18</v>
      </c>
      <c r="K119" s="1" t="s">
        <v>115</v>
      </c>
      <c r="L119" s="1" t="s">
        <v>20</v>
      </c>
      <c r="M119" s="1" t="s">
        <v>21</v>
      </c>
      <c r="O119" s="1" t="s">
        <v>234</v>
      </c>
      <c r="P119" s="3">
        <v>118318.87</v>
      </c>
    </row>
    <row r="120" spans="1:16" x14ac:dyDescent="0.25">
      <c r="A120" s="4" t="str">
        <f t="shared" si="2"/>
        <v>330</v>
      </c>
      <c r="B120" s="1" t="s">
        <v>363</v>
      </c>
      <c r="C120" s="1" t="s">
        <v>364</v>
      </c>
      <c r="D120" s="1" t="s">
        <v>48</v>
      </c>
      <c r="E120" s="1" t="s">
        <v>113</v>
      </c>
      <c r="F120" s="1" t="s">
        <v>235</v>
      </c>
      <c r="G120" s="1" t="s">
        <v>55</v>
      </c>
      <c r="J120" s="1" t="s">
        <v>18</v>
      </c>
      <c r="K120" s="1" t="s">
        <v>115</v>
      </c>
      <c r="L120" s="1" t="s">
        <v>20</v>
      </c>
      <c r="M120" s="1" t="s">
        <v>21</v>
      </c>
      <c r="O120" s="1" t="s">
        <v>228</v>
      </c>
      <c r="P120" s="3">
        <v>11209.32</v>
      </c>
    </row>
    <row r="121" spans="1:16" x14ac:dyDescent="0.25">
      <c r="A121" s="4" t="str">
        <f t="shared" si="2"/>
        <v>330</v>
      </c>
      <c r="B121" s="1" t="s">
        <v>363</v>
      </c>
      <c r="C121" s="1" t="s">
        <v>364</v>
      </c>
      <c r="D121" s="1" t="s">
        <v>48</v>
      </c>
      <c r="E121" s="1" t="s">
        <v>113</v>
      </c>
      <c r="F121" s="1" t="s">
        <v>229</v>
      </c>
      <c r="G121" s="1" t="s">
        <v>57</v>
      </c>
      <c r="J121" s="1" t="s">
        <v>18</v>
      </c>
      <c r="K121" s="1" t="s">
        <v>115</v>
      </c>
      <c r="L121" s="1" t="s">
        <v>20</v>
      </c>
      <c r="M121" s="1" t="s">
        <v>21</v>
      </c>
      <c r="O121" s="1" t="s">
        <v>230</v>
      </c>
      <c r="P121" s="3">
        <v>9674.24</v>
      </c>
    </row>
    <row r="122" spans="1:16" x14ac:dyDescent="0.25">
      <c r="A122" s="4" t="str">
        <f t="shared" si="2"/>
        <v>340</v>
      </c>
      <c r="E122" s="1" t="s">
        <v>116</v>
      </c>
      <c r="F122" s="1" t="s">
        <v>16</v>
      </c>
      <c r="G122" s="1" t="s">
        <v>117</v>
      </c>
      <c r="J122" s="1" t="s">
        <v>18</v>
      </c>
      <c r="K122" s="1" t="s">
        <v>118</v>
      </c>
      <c r="L122" s="1" t="s">
        <v>20</v>
      </c>
      <c r="M122" s="1" t="s">
        <v>21</v>
      </c>
      <c r="O122" s="1" t="s">
        <v>22</v>
      </c>
      <c r="P122" s="3">
        <v>-106306.85</v>
      </c>
    </row>
    <row r="123" spans="1:16" ht="15.75" customHeight="1" x14ac:dyDescent="0.25">
      <c r="A123" s="4" t="str">
        <f t="shared" si="2"/>
        <v>340</v>
      </c>
      <c r="B123" s="1" t="s">
        <v>262</v>
      </c>
      <c r="C123" s="1" t="s">
        <v>263</v>
      </c>
      <c r="D123" s="1" t="s">
        <v>48</v>
      </c>
      <c r="E123" s="1" t="s">
        <v>116</v>
      </c>
      <c r="F123" s="1" t="s">
        <v>264</v>
      </c>
      <c r="G123" s="1" t="s">
        <v>17</v>
      </c>
      <c r="J123" s="1" t="s">
        <v>18</v>
      </c>
      <c r="K123" s="1" t="s">
        <v>118</v>
      </c>
      <c r="L123" s="1" t="s">
        <v>20</v>
      </c>
      <c r="M123" s="1" t="s">
        <v>21</v>
      </c>
      <c r="O123" s="1" t="s">
        <v>234</v>
      </c>
      <c r="P123" s="3">
        <v>109949.85</v>
      </c>
    </row>
    <row r="124" spans="1:16" x14ac:dyDescent="0.25">
      <c r="A124" s="4" t="str">
        <f t="shared" si="2"/>
        <v>340</v>
      </c>
      <c r="B124" s="1" t="s">
        <v>262</v>
      </c>
      <c r="C124" s="1" t="s">
        <v>263</v>
      </c>
      <c r="D124" s="1" t="s">
        <v>48</v>
      </c>
      <c r="E124" s="1" t="s">
        <v>116</v>
      </c>
      <c r="F124" s="1" t="s">
        <v>265</v>
      </c>
      <c r="G124" s="1" t="s">
        <v>17</v>
      </c>
      <c r="J124" s="1" t="s">
        <v>18</v>
      </c>
      <c r="K124" s="1" t="s">
        <v>118</v>
      </c>
      <c r="L124" s="1" t="s">
        <v>20</v>
      </c>
      <c r="M124" s="1" t="s">
        <v>21</v>
      </c>
      <c r="N124" s="1" t="s">
        <v>261</v>
      </c>
      <c r="O124" s="1" t="s">
        <v>228</v>
      </c>
      <c r="P124" s="3">
        <v>54109.82</v>
      </c>
    </row>
    <row r="125" spans="1:16" x14ac:dyDescent="0.25">
      <c r="A125" s="4" t="str">
        <f t="shared" si="2"/>
        <v>340</v>
      </c>
      <c r="B125" s="1" t="s">
        <v>262</v>
      </c>
      <c r="C125" s="1" t="s">
        <v>263</v>
      </c>
      <c r="D125" s="1" t="s">
        <v>48</v>
      </c>
      <c r="E125" s="1" t="s">
        <v>116</v>
      </c>
      <c r="F125" s="1" t="s">
        <v>229</v>
      </c>
      <c r="G125" s="1" t="s">
        <v>199</v>
      </c>
      <c r="J125" s="1" t="s">
        <v>18</v>
      </c>
      <c r="K125" s="1" t="s">
        <v>118</v>
      </c>
      <c r="L125" s="1" t="s">
        <v>20</v>
      </c>
      <c r="M125" s="1" t="s">
        <v>21</v>
      </c>
      <c r="O125" s="1" t="s">
        <v>230</v>
      </c>
      <c r="P125" s="3">
        <v>1309900.21</v>
      </c>
    </row>
    <row r="126" spans="1:16" x14ac:dyDescent="0.25">
      <c r="A126" s="4" t="str">
        <f t="shared" si="2"/>
        <v>404</v>
      </c>
      <c r="E126" s="1" t="s">
        <v>119</v>
      </c>
      <c r="F126" s="1" t="s">
        <v>16</v>
      </c>
      <c r="G126" s="1" t="s">
        <v>120</v>
      </c>
      <c r="J126" s="1" t="s">
        <v>18</v>
      </c>
      <c r="K126" s="1" t="s">
        <v>121</v>
      </c>
      <c r="L126" s="1" t="s">
        <v>20</v>
      </c>
      <c r="M126" s="1" t="s">
        <v>21</v>
      </c>
      <c r="O126" s="1" t="s">
        <v>22</v>
      </c>
      <c r="P126" s="3">
        <v>-11253.75</v>
      </c>
    </row>
    <row r="127" spans="1:16" x14ac:dyDescent="0.25">
      <c r="A127" s="4" t="str">
        <f t="shared" si="2"/>
        <v>404</v>
      </c>
      <c r="B127" s="1" t="s">
        <v>333</v>
      </c>
      <c r="C127" s="1" t="s">
        <v>334</v>
      </c>
      <c r="D127" s="1" t="s">
        <v>48</v>
      </c>
      <c r="E127" s="1" t="s">
        <v>119</v>
      </c>
      <c r="F127" s="1" t="s">
        <v>335</v>
      </c>
      <c r="G127" s="1" t="s">
        <v>17</v>
      </c>
      <c r="J127" s="1" t="s">
        <v>18</v>
      </c>
      <c r="K127" s="1" t="s">
        <v>121</v>
      </c>
      <c r="L127" s="1" t="s">
        <v>20</v>
      </c>
      <c r="M127" s="1" t="s">
        <v>21</v>
      </c>
      <c r="O127" s="1" t="s">
        <v>234</v>
      </c>
      <c r="P127" s="3">
        <v>19353.75</v>
      </c>
    </row>
    <row r="128" spans="1:16" x14ac:dyDescent="0.25">
      <c r="A128" s="4" t="str">
        <f t="shared" ref="A128:A187" si="3">LEFT(E128,3)</f>
        <v>404</v>
      </c>
      <c r="B128" s="1" t="s">
        <v>333</v>
      </c>
      <c r="C128" s="1" t="s">
        <v>334</v>
      </c>
      <c r="D128" s="1" t="s">
        <v>48</v>
      </c>
      <c r="E128" s="1" t="s">
        <v>119</v>
      </c>
      <c r="F128" s="1" t="s">
        <v>235</v>
      </c>
      <c r="G128" s="1" t="s">
        <v>63</v>
      </c>
      <c r="J128" s="1" t="s">
        <v>18</v>
      </c>
      <c r="K128" s="1" t="s">
        <v>121</v>
      </c>
      <c r="L128" s="1" t="s">
        <v>20</v>
      </c>
      <c r="M128" s="1" t="s">
        <v>21</v>
      </c>
      <c r="O128" s="1" t="s">
        <v>228</v>
      </c>
      <c r="P128" s="3">
        <v>261736.26</v>
      </c>
    </row>
    <row r="129" spans="1:16" x14ac:dyDescent="0.25">
      <c r="A129" s="4" t="str">
        <f t="shared" si="3"/>
        <v>404</v>
      </c>
      <c r="B129" s="1" t="s">
        <v>333</v>
      </c>
      <c r="C129" s="1" t="s">
        <v>334</v>
      </c>
      <c r="D129" s="1" t="s">
        <v>48</v>
      </c>
      <c r="E129" s="1" t="s">
        <v>119</v>
      </c>
      <c r="F129" s="1" t="s">
        <v>229</v>
      </c>
      <c r="G129" s="1" t="s">
        <v>96</v>
      </c>
      <c r="J129" s="1" t="s">
        <v>18</v>
      </c>
      <c r="K129" s="1" t="s">
        <v>121</v>
      </c>
      <c r="L129" s="1" t="s">
        <v>20</v>
      </c>
      <c r="M129" s="1" t="s">
        <v>21</v>
      </c>
      <c r="O129" s="1" t="s">
        <v>230</v>
      </c>
      <c r="P129" s="3">
        <v>304981.15999999997</v>
      </c>
    </row>
    <row r="130" spans="1:16" x14ac:dyDescent="0.25">
      <c r="A130" s="4" t="str">
        <f t="shared" si="3"/>
        <v>415</v>
      </c>
      <c r="E130" s="1" t="s">
        <v>122</v>
      </c>
      <c r="F130" s="1" t="s">
        <v>16</v>
      </c>
      <c r="G130" s="1" t="s">
        <v>123</v>
      </c>
      <c r="J130" s="1" t="s">
        <v>18</v>
      </c>
      <c r="K130" s="1" t="s">
        <v>124</v>
      </c>
      <c r="L130" s="1" t="s">
        <v>20</v>
      </c>
      <c r="M130" s="1" t="s">
        <v>21</v>
      </c>
      <c r="O130" s="1" t="s">
        <v>22</v>
      </c>
      <c r="P130" s="3">
        <v>-602255.06999999995</v>
      </c>
    </row>
    <row r="131" spans="1:16" x14ac:dyDescent="0.25">
      <c r="A131" s="4" t="str">
        <f t="shared" si="3"/>
        <v>415</v>
      </c>
      <c r="B131" s="1" t="s">
        <v>429</v>
      </c>
      <c r="C131" s="1" t="s">
        <v>430</v>
      </c>
      <c r="D131" s="1" t="s">
        <v>48</v>
      </c>
      <c r="E131" s="1" t="s">
        <v>122</v>
      </c>
      <c r="F131" s="1" t="s">
        <v>431</v>
      </c>
      <c r="G131" s="1" t="s">
        <v>17</v>
      </c>
      <c r="J131" s="1" t="s">
        <v>18</v>
      </c>
      <c r="K131" s="1" t="s">
        <v>124</v>
      </c>
      <c r="L131" s="1" t="s">
        <v>20</v>
      </c>
      <c r="M131" s="1" t="s">
        <v>21</v>
      </c>
      <c r="O131" s="1" t="s">
        <v>234</v>
      </c>
      <c r="P131" s="3">
        <v>770716.29</v>
      </c>
    </row>
    <row r="132" spans="1:16" x14ac:dyDescent="0.25">
      <c r="A132" s="4" t="str">
        <f t="shared" si="3"/>
        <v>415</v>
      </c>
      <c r="B132" s="1" t="s">
        <v>429</v>
      </c>
      <c r="C132" s="1" t="s">
        <v>430</v>
      </c>
      <c r="D132" s="1" t="s">
        <v>48</v>
      </c>
      <c r="E132" s="1" t="s">
        <v>122</v>
      </c>
      <c r="F132" s="1" t="s">
        <v>235</v>
      </c>
      <c r="G132" s="1" t="s">
        <v>65</v>
      </c>
      <c r="J132" s="1" t="s">
        <v>18</v>
      </c>
      <c r="K132" s="1" t="s">
        <v>124</v>
      </c>
      <c r="L132" s="1" t="s">
        <v>20</v>
      </c>
      <c r="M132" s="1" t="s">
        <v>21</v>
      </c>
      <c r="O132" s="1" t="s">
        <v>228</v>
      </c>
      <c r="P132" s="3">
        <v>555084.21</v>
      </c>
    </row>
    <row r="133" spans="1:16" x14ac:dyDescent="0.25">
      <c r="A133" s="4" t="str">
        <f t="shared" si="3"/>
        <v>415</v>
      </c>
      <c r="B133" s="1" t="s">
        <v>429</v>
      </c>
      <c r="C133" s="1" t="s">
        <v>430</v>
      </c>
      <c r="D133" s="1" t="s">
        <v>48</v>
      </c>
      <c r="E133" s="1" t="s">
        <v>122</v>
      </c>
      <c r="F133" s="1" t="s">
        <v>229</v>
      </c>
      <c r="G133" s="1" t="s">
        <v>107</v>
      </c>
      <c r="J133" s="1" t="s">
        <v>18</v>
      </c>
      <c r="K133" s="1" t="s">
        <v>124</v>
      </c>
      <c r="L133" s="1" t="s">
        <v>20</v>
      </c>
      <c r="M133" s="1" t="s">
        <v>21</v>
      </c>
      <c r="O133" s="1" t="s">
        <v>230</v>
      </c>
      <c r="P133" s="3">
        <v>592243.18000000005</v>
      </c>
    </row>
    <row r="134" spans="1:16" x14ac:dyDescent="0.25">
      <c r="A134" s="4" t="str">
        <f t="shared" si="3"/>
        <v>440</v>
      </c>
      <c r="B134" s="1" t="s">
        <v>252</v>
      </c>
      <c r="C134" s="1" t="s">
        <v>253</v>
      </c>
      <c r="D134" s="1" t="s">
        <v>48</v>
      </c>
      <c r="E134" s="1" t="s">
        <v>254</v>
      </c>
      <c r="F134" s="1" t="s">
        <v>255</v>
      </c>
      <c r="G134" s="1" t="s">
        <v>17</v>
      </c>
      <c r="J134" s="1" t="s">
        <v>18</v>
      </c>
      <c r="K134" s="1" t="s">
        <v>127</v>
      </c>
      <c r="L134" s="1" t="s">
        <v>20</v>
      </c>
      <c r="M134" s="1" t="s">
        <v>21</v>
      </c>
      <c r="O134" s="1" t="s">
        <v>256</v>
      </c>
      <c r="P134" s="3">
        <v>30000000</v>
      </c>
    </row>
    <row r="135" spans="1:16" x14ac:dyDescent="0.25">
      <c r="A135" s="4" t="str">
        <f t="shared" si="3"/>
        <v>440</v>
      </c>
      <c r="E135" s="1" t="s">
        <v>125</v>
      </c>
      <c r="F135" s="1" t="s">
        <v>16</v>
      </c>
      <c r="G135" s="1" t="s">
        <v>126</v>
      </c>
      <c r="J135" s="1" t="s">
        <v>18</v>
      </c>
      <c r="K135" s="1" t="s">
        <v>127</v>
      </c>
      <c r="L135" s="1" t="s">
        <v>20</v>
      </c>
      <c r="M135" s="1" t="s">
        <v>21</v>
      </c>
      <c r="O135" s="1" t="s">
        <v>22</v>
      </c>
      <c r="P135" s="3">
        <v>-901697.13</v>
      </c>
    </row>
    <row r="136" spans="1:16" x14ac:dyDescent="0.25">
      <c r="A136" s="4" t="str">
        <f t="shared" si="3"/>
        <v>440</v>
      </c>
      <c r="B136" s="1" t="s">
        <v>252</v>
      </c>
      <c r="C136" s="1" t="s">
        <v>253</v>
      </c>
      <c r="D136" s="1" t="s">
        <v>48</v>
      </c>
      <c r="E136" s="1" t="s">
        <v>125</v>
      </c>
      <c r="F136" s="1" t="s">
        <v>257</v>
      </c>
      <c r="G136" s="1" t="s">
        <v>25</v>
      </c>
      <c r="J136" s="1" t="s">
        <v>18</v>
      </c>
      <c r="K136" s="1" t="s">
        <v>127</v>
      </c>
      <c r="L136" s="1" t="s">
        <v>20</v>
      </c>
      <c r="M136" s="1" t="s">
        <v>21</v>
      </c>
      <c r="O136" s="1" t="s">
        <v>258</v>
      </c>
      <c r="P136" s="3">
        <v>-19795.73</v>
      </c>
    </row>
    <row r="137" spans="1:16" x14ac:dyDescent="0.25">
      <c r="A137" s="4" t="str">
        <f t="shared" si="3"/>
        <v>440</v>
      </c>
      <c r="B137" s="1" t="s">
        <v>252</v>
      </c>
      <c r="C137" s="1" t="s">
        <v>253</v>
      </c>
      <c r="D137" s="1" t="s">
        <v>48</v>
      </c>
      <c r="E137" s="1" t="s">
        <v>125</v>
      </c>
      <c r="F137" s="1" t="s">
        <v>259</v>
      </c>
      <c r="G137" s="1" t="s">
        <v>17</v>
      </c>
      <c r="J137" s="1" t="s">
        <v>18</v>
      </c>
      <c r="K137" s="1" t="s">
        <v>127</v>
      </c>
      <c r="L137" s="1" t="s">
        <v>20</v>
      </c>
      <c r="M137" s="1" t="s">
        <v>21</v>
      </c>
      <c r="O137" s="1" t="s">
        <v>234</v>
      </c>
      <c r="P137" s="3">
        <v>1040889.31</v>
      </c>
    </row>
    <row r="138" spans="1:16" x14ac:dyDescent="0.25">
      <c r="A138" s="4" t="str">
        <f t="shared" si="3"/>
        <v>440</v>
      </c>
      <c r="B138" s="1" t="s">
        <v>252</v>
      </c>
      <c r="C138" s="1" t="s">
        <v>253</v>
      </c>
      <c r="D138" s="1" t="s">
        <v>48</v>
      </c>
      <c r="E138" s="1" t="s">
        <v>125</v>
      </c>
      <c r="F138" s="1" t="s">
        <v>226</v>
      </c>
      <c r="G138" s="1" t="s">
        <v>33</v>
      </c>
      <c r="J138" s="1" t="s">
        <v>18</v>
      </c>
      <c r="K138" s="1" t="s">
        <v>127</v>
      </c>
      <c r="L138" s="1" t="s">
        <v>20</v>
      </c>
      <c r="M138" s="1" t="s">
        <v>21</v>
      </c>
      <c r="O138" s="1" t="s">
        <v>228</v>
      </c>
      <c r="P138" s="3">
        <v>478656.45</v>
      </c>
    </row>
    <row r="139" spans="1:16" x14ac:dyDescent="0.25">
      <c r="A139" s="4" t="str">
        <f t="shared" si="3"/>
        <v>440</v>
      </c>
      <c r="B139" s="1" t="s">
        <v>252</v>
      </c>
      <c r="C139" s="1" t="s">
        <v>253</v>
      </c>
      <c r="D139" s="1" t="s">
        <v>48</v>
      </c>
      <c r="E139" s="1" t="s">
        <v>125</v>
      </c>
      <c r="F139" s="1" t="s">
        <v>260</v>
      </c>
      <c r="G139" s="1" t="s">
        <v>17</v>
      </c>
      <c r="J139" s="1" t="s">
        <v>18</v>
      </c>
      <c r="K139" s="1" t="s">
        <v>127</v>
      </c>
      <c r="L139" s="1" t="s">
        <v>20</v>
      </c>
      <c r="M139" s="1" t="s">
        <v>21</v>
      </c>
      <c r="N139" s="1" t="s">
        <v>261</v>
      </c>
      <c r="O139" s="1" t="s">
        <v>230</v>
      </c>
      <c r="P139" s="3">
        <v>838147.87</v>
      </c>
    </row>
    <row r="140" spans="1:16" x14ac:dyDescent="0.25">
      <c r="A140" s="4" t="str">
        <f t="shared" si="3"/>
        <v>440</v>
      </c>
      <c r="E140" s="1" t="s">
        <v>128</v>
      </c>
      <c r="F140" s="1" t="s">
        <v>16</v>
      </c>
      <c r="G140" s="1" t="s">
        <v>129</v>
      </c>
      <c r="J140" s="1" t="s">
        <v>18</v>
      </c>
      <c r="K140" s="1" t="s">
        <v>127</v>
      </c>
      <c r="L140" s="1" t="s">
        <v>20</v>
      </c>
      <c r="M140" s="1" t="s">
        <v>21</v>
      </c>
      <c r="O140" s="1" t="s">
        <v>22</v>
      </c>
      <c r="P140" s="3">
        <v>-1877274.29</v>
      </c>
    </row>
    <row r="141" spans="1:16" x14ac:dyDescent="0.25">
      <c r="A141" s="4" t="str">
        <f t="shared" si="3"/>
        <v>440</v>
      </c>
      <c r="B141" s="1" t="s">
        <v>252</v>
      </c>
      <c r="C141" s="1" t="s">
        <v>253</v>
      </c>
      <c r="D141" s="1" t="s">
        <v>48</v>
      </c>
      <c r="E141" s="1" t="s">
        <v>128</v>
      </c>
      <c r="F141" s="1" t="s">
        <v>257</v>
      </c>
      <c r="G141" s="1" t="s">
        <v>30</v>
      </c>
      <c r="J141" s="1" t="s">
        <v>18</v>
      </c>
      <c r="K141" s="1" t="s">
        <v>127</v>
      </c>
      <c r="L141" s="1" t="s">
        <v>20</v>
      </c>
      <c r="M141" s="1" t="s">
        <v>21</v>
      </c>
      <c r="O141" s="1" t="s">
        <v>258</v>
      </c>
      <c r="P141" s="3">
        <v>-1323354.25</v>
      </c>
    </row>
    <row r="142" spans="1:16" x14ac:dyDescent="0.25">
      <c r="A142" s="4" t="str">
        <f t="shared" si="3"/>
        <v>440</v>
      </c>
      <c r="B142" s="1" t="s">
        <v>252</v>
      </c>
      <c r="C142" s="1" t="s">
        <v>253</v>
      </c>
      <c r="D142" s="1" t="s">
        <v>48</v>
      </c>
      <c r="E142" s="1" t="s">
        <v>128</v>
      </c>
      <c r="F142" s="1" t="s">
        <v>259</v>
      </c>
      <c r="G142" s="1" t="s">
        <v>28</v>
      </c>
      <c r="J142" s="1" t="s">
        <v>18</v>
      </c>
      <c r="K142" s="1" t="s">
        <v>127</v>
      </c>
      <c r="L142" s="1" t="s">
        <v>20</v>
      </c>
      <c r="M142" s="1" t="s">
        <v>21</v>
      </c>
      <c r="O142" s="1" t="s">
        <v>234</v>
      </c>
      <c r="P142" s="3">
        <v>2388382.23</v>
      </c>
    </row>
    <row r="143" spans="1:16" x14ac:dyDescent="0.25">
      <c r="A143" s="4" t="str">
        <f t="shared" si="3"/>
        <v>440</v>
      </c>
      <c r="B143" s="1" t="s">
        <v>252</v>
      </c>
      <c r="C143" s="1" t="s">
        <v>253</v>
      </c>
      <c r="D143" s="1" t="s">
        <v>48</v>
      </c>
      <c r="E143" s="1" t="s">
        <v>128</v>
      </c>
      <c r="F143" s="1" t="s">
        <v>226</v>
      </c>
      <c r="G143" s="1" t="s">
        <v>35</v>
      </c>
      <c r="J143" s="1" t="s">
        <v>18</v>
      </c>
      <c r="K143" s="1" t="s">
        <v>127</v>
      </c>
      <c r="L143" s="1" t="s">
        <v>20</v>
      </c>
      <c r="M143" s="1" t="s">
        <v>21</v>
      </c>
      <c r="O143" s="1" t="s">
        <v>228</v>
      </c>
      <c r="P143" s="3">
        <v>1559510.75</v>
      </c>
    </row>
    <row r="144" spans="1:16" x14ac:dyDescent="0.25">
      <c r="A144" s="4" t="str">
        <f t="shared" si="3"/>
        <v>440</v>
      </c>
      <c r="B144" s="1" t="s">
        <v>252</v>
      </c>
      <c r="C144" s="1" t="s">
        <v>253</v>
      </c>
      <c r="D144" s="1" t="s">
        <v>48</v>
      </c>
      <c r="E144" s="1" t="s">
        <v>128</v>
      </c>
      <c r="F144" s="1" t="s">
        <v>260</v>
      </c>
      <c r="G144" s="1" t="s">
        <v>28</v>
      </c>
      <c r="J144" s="1" t="s">
        <v>18</v>
      </c>
      <c r="K144" s="1" t="s">
        <v>127</v>
      </c>
      <c r="L144" s="1" t="s">
        <v>20</v>
      </c>
      <c r="M144" s="1" t="s">
        <v>21</v>
      </c>
      <c r="N144" s="1" t="s">
        <v>261</v>
      </c>
      <c r="O144" s="1" t="s">
        <v>230</v>
      </c>
      <c r="P144" s="3">
        <v>1456536.85</v>
      </c>
    </row>
    <row r="145" spans="1:16" x14ac:dyDescent="0.25">
      <c r="A145" s="4" t="str">
        <f t="shared" si="3"/>
        <v>443</v>
      </c>
      <c r="E145" s="1" t="s">
        <v>130</v>
      </c>
      <c r="F145" s="1" t="s">
        <v>16</v>
      </c>
      <c r="G145" s="1" t="s">
        <v>131</v>
      </c>
      <c r="J145" s="1" t="s">
        <v>18</v>
      </c>
      <c r="K145" s="1" t="s">
        <v>132</v>
      </c>
      <c r="L145" s="1" t="s">
        <v>20</v>
      </c>
      <c r="M145" s="1" t="s">
        <v>21</v>
      </c>
      <c r="O145" s="1" t="s">
        <v>22</v>
      </c>
      <c r="P145" s="3">
        <v>-13868041.109999999</v>
      </c>
    </row>
    <row r="146" spans="1:16" x14ac:dyDescent="0.25">
      <c r="A146" s="4" t="str">
        <f t="shared" si="3"/>
        <v>443</v>
      </c>
      <c r="B146" s="1" t="s">
        <v>384</v>
      </c>
      <c r="C146" s="1" t="s">
        <v>385</v>
      </c>
      <c r="D146" s="1" t="s">
        <v>48</v>
      </c>
      <c r="E146" s="1" t="s">
        <v>130</v>
      </c>
      <c r="F146" s="1" t="s">
        <v>386</v>
      </c>
      <c r="G146" s="1" t="s">
        <v>17</v>
      </c>
      <c r="J146" s="1" t="s">
        <v>18</v>
      </c>
      <c r="K146" s="1" t="s">
        <v>132</v>
      </c>
      <c r="L146" s="1" t="s">
        <v>20</v>
      </c>
      <c r="M146" s="1" t="s">
        <v>21</v>
      </c>
      <c r="O146" s="1" t="s">
        <v>387</v>
      </c>
      <c r="P146" s="3">
        <v>94200000</v>
      </c>
    </row>
    <row r="147" spans="1:16" x14ac:dyDescent="0.25">
      <c r="A147" s="4" t="str">
        <f t="shared" si="3"/>
        <v>443</v>
      </c>
      <c r="B147" s="1" t="s">
        <v>384</v>
      </c>
      <c r="C147" s="1" t="s">
        <v>385</v>
      </c>
      <c r="D147" s="1" t="s">
        <v>48</v>
      </c>
      <c r="E147" s="1" t="s">
        <v>130</v>
      </c>
      <c r="F147" s="1" t="s">
        <v>386</v>
      </c>
      <c r="G147" s="1" t="s">
        <v>28</v>
      </c>
      <c r="J147" s="1" t="s">
        <v>18</v>
      </c>
      <c r="K147" s="1" t="s">
        <v>132</v>
      </c>
      <c r="L147" s="1" t="s">
        <v>20</v>
      </c>
      <c r="M147" s="1" t="s">
        <v>21</v>
      </c>
      <c r="O147" s="1" t="s">
        <v>388</v>
      </c>
      <c r="P147" s="3">
        <v>45000000</v>
      </c>
    </row>
    <row r="148" spans="1:16" x14ac:dyDescent="0.25">
      <c r="A148" s="4" t="str">
        <f t="shared" si="3"/>
        <v>443</v>
      </c>
      <c r="B148" s="1" t="s">
        <v>384</v>
      </c>
      <c r="C148" s="1" t="s">
        <v>385</v>
      </c>
      <c r="D148" s="1" t="s">
        <v>48</v>
      </c>
      <c r="E148" s="1" t="s">
        <v>130</v>
      </c>
      <c r="F148" s="1" t="s">
        <v>389</v>
      </c>
      <c r="G148" s="1" t="s">
        <v>17</v>
      </c>
      <c r="J148" s="1" t="s">
        <v>18</v>
      </c>
      <c r="K148" s="1" t="s">
        <v>132</v>
      </c>
      <c r="L148" s="1" t="s">
        <v>20</v>
      </c>
      <c r="M148" s="1" t="s">
        <v>21</v>
      </c>
      <c r="O148" s="1" t="s">
        <v>390</v>
      </c>
      <c r="P148" s="3">
        <v>4000000</v>
      </c>
    </row>
    <row r="149" spans="1:16" x14ac:dyDescent="0.25">
      <c r="A149" s="4" t="str">
        <f t="shared" si="3"/>
        <v>443</v>
      </c>
      <c r="B149" s="1" t="s">
        <v>384</v>
      </c>
      <c r="C149" s="1" t="s">
        <v>385</v>
      </c>
      <c r="D149" s="1" t="s">
        <v>48</v>
      </c>
      <c r="E149" s="1" t="s">
        <v>130</v>
      </c>
      <c r="F149" s="1" t="s">
        <v>391</v>
      </c>
      <c r="G149" s="1" t="s">
        <v>17</v>
      </c>
      <c r="J149" s="1" t="s">
        <v>18</v>
      </c>
      <c r="K149" s="1" t="s">
        <v>132</v>
      </c>
      <c r="L149" s="1" t="s">
        <v>20</v>
      </c>
      <c r="M149" s="1" t="s">
        <v>21</v>
      </c>
      <c r="O149" s="1" t="s">
        <v>392</v>
      </c>
      <c r="P149" s="3">
        <v>1850000</v>
      </c>
    </row>
    <row r="150" spans="1:16" x14ac:dyDescent="0.25">
      <c r="A150" s="4" t="str">
        <f t="shared" si="3"/>
        <v>443</v>
      </c>
      <c r="B150" s="1" t="s">
        <v>384</v>
      </c>
      <c r="C150" s="1" t="s">
        <v>385</v>
      </c>
      <c r="D150" s="1" t="s">
        <v>48</v>
      </c>
      <c r="E150" s="1" t="s">
        <v>130</v>
      </c>
      <c r="F150" s="1" t="s">
        <v>393</v>
      </c>
      <c r="G150" s="1" t="s">
        <v>17</v>
      </c>
      <c r="J150" s="1" t="s">
        <v>18</v>
      </c>
      <c r="K150" s="1" t="s">
        <v>132</v>
      </c>
      <c r="L150" s="1" t="s">
        <v>20</v>
      </c>
      <c r="M150" s="1" t="s">
        <v>21</v>
      </c>
      <c r="O150" s="1" t="s">
        <v>234</v>
      </c>
      <c r="P150" s="3">
        <v>16685600.33</v>
      </c>
    </row>
    <row r="151" spans="1:16" x14ac:dyDescent="0.25">
      <c r="A151" s="4" t="str">
        <f t="shared" si="3"/>
        <v>443</v>
      </c>
      <c r="B151" s="1" t="s">
        <v>384</v>
      </c>
      <c r="C151" s="1" t="s">
        <v>385</v>
      </c>
      <c r="D151" s="1" t="s">
        <v>48</v>
      </c>
      <c r="E151" s="1" t="s">
        <v>130</v>
      </c>
      <c r="F151" s="1" t="s">
        <v>290</v>
      </c>
      <c r="G151" s="1" t="s">
        <v>17</v>
      </c>
      <c r="J151" s="1" t="s">
        <v>18</v>
      </c>
      <c r="K151" s="1" t="s">
        <v>132</v>
      </c>
      <c r="L151" s="1" t="s">
        <v>20</v>
      </c>
      <c r="M151" s="1" t="s">
        <v>21</v>
      </c>
      <c r="O151" s="1" t="s">
        <v>291</v>
      </c>
      <c r="P151" s="3">
        <v>2128502</v>
      </c>
    </row>
    <row r="152" spans="1:16" x14ac:dyDescent="0.25">
      <c r="A152" s="4" t="str">
        <f t="shared" si="3"/>
        <v>443</v>
      </c>
      <c r="B152" s="1" t="s">
        <v>384</v>
      </c>
      <c r="C152" s="1" t="s">
        <v>385</v>
      </c>
      <c r="D152" s="1" t="s">
        <v>48</v>
      </c>
      <c r="E152" s="1" t="s">
        <v>130</v>
      </c>
      <c r="F152" s="1" t="s">
        <v>235</v>
      </c>
      <c r="G152" s="1" t="s">
        <v>76</v>
      </c>
      <c r="J152" s="1" t="s">
        <v>18</v>
      </c>
      <c r="K152" s="1" t="s">
        <v>132</v>
      </c>
      <c r="L152" s="1" t="s">
        <v>20</v>
      </c>
      <c r="M152" s="1" t="s">
        <v>21</v>
      </c>
      <c r="O152" s="1" t="s">
        <v>228</v>
      </c>
      <c r="P152" s="3">
        <v>10667443.359999999</v>
      </c>
    </row>
    <row r="153" spans="1:16" x14ac:dyDescent="0.25">
      <c r="A153" s="4" t="str">
        <f t="shared" si="3"/>
        <v>443</v>
      </c>
      <c r="B153" s="1" t="s">
        <v>384</v>
      </c>
      <c r="C153" s="1" t="s">
        <v>385</v>
      </c>
      <c r="D153" s="1" t="s">
        <v>48</v>
      </c>
      <c r="E153" s="1" t="s">
        <v>130</v>
      </c>
      <c r="F153" s="1" t="s">
        <v>229</v>
      </c>
      <c r="G153" s="1" t="s">
        <v>123</v>
      </c>
      <c r="J153" s="1" t="s">
        <v>18</v>
      </c>
      <c r="K153" s="1" t="s">
        <v>132</v>
      </c>
      <c r="L153" s="1" t="s">
        <v>20</v>
      </c>
      <c r="M153" s="1" t="s">
        <v>21</v>
      </c>
      <c r="O153" s="1" t="s">
        <v>230</v>
      </c>
      <c r="P153" s="3">
        <v>13352206.18</v>
      </c>
    </row>
    <row r="154" spans="1:16" x14ac:dyDescent="0.25">
      <c r="A154" s="4" t="str">
        <f t="shared" si="3"/>
        <v>471</v>
      </c>
      <c r="B154" s="1" t="s">
        <v>313</v>
      </c>
      <c r="C154" s="1" t="s">
        <v>314</v>
      </c>
      <c r="D154" s="1" t="s">
        <v>48</v>
      </c>
      <c r="E154" s="1" t="s">
        <v>315</v>
      </c>
      <c r="F154" s="1" t="s">
        <v>316</v>
      </c>
      <c r="G154" s="1" t="s">
        <v>17</v>
      </c>
      <c r="J154" s="1" t="s">
        <v>18</v>
      </c>
      <c r="K154" s="1" t="s">
        <v>317</v>
      </c>
      <c r="L154" s="1" t="s">
        <v>20</v>
      </c>
      <c r="M154" s="1" t="s">
        <v>21</v>
      </c>
      <c r="N154" s="1" t="s">
        <v>261</v>
      </c>
      <c r="O154" s="1" t="s">
        <v>318</v>
      </c>
      <c r="P154" s="3">
        <v>15861884.119999999</v>
      </c>
    </row>
    <row r="155" spans="1:16" x14ac:dyDescent="0.25">
      <c r="A155" s="4" t="str">
        <f t="shared" si="3"/>
        <v>471</v>
      </c>
      <c r="B155" s="1" t="s">
        <v>313</v>
      </c>
      <c r="C155" s="1" t="s">
        <v>314</v>
      </c>
      <c r="D155" s="1" t="s">
        <v>48</v>
      </c>
      <c r="E155" s="1" t="s">
        <v>315</v>
      </c>
      <c r="F155" s="1" t="s">
        <v>229</v>
      </c>
      <c r="G155" s="1" t="s">
        <v>197</v>
      </c>
      <c r="J155" s="1" t="s">
        <v>18</v>
      </c>
      <c r="K155" s="1" t="s">
        <v>317</v>
      </c>
      <c r="L155" s="1" t="s">
        <v>20</v>
      </c>
      <c r="M155" s="1" t="s">
        <v>21</v>
      </c>
      <c r="O155" s="1" t="s">
        <v>230</v>
      </c>
      <c r="P155" s="3">
        <v>2962222.87</v>
      </c>
    </row>
    <row r="156" spans="1:16" x14ac:dyDescent="0.25">
      <c r="A156" s="4" t="str">
        <f t="shared" si="3"/>
        <v>525</v>
      </c>
      <c r="E156" s="1" t="s">
        <v>133</v>
      </c>
      <c r="F156" s="1" t="s">
        <v>16</v>
      </c>
      <c r="G156" s="1" t="s">
        <v>134</v>
      </c>
      <c r="J156" s="1" t="s">
        <v>18</v>
      </c>
      <c r="K156" s="1" t="s">
        <v>135</v>
      </c>
      <c r="L156" s="1" t="s">
        <v>20</v>
      </c>
      <c r="M156" s="1" t="s">
        <v>21</v>
      </c>
      <c r="O156" s="1" t="s">
        <v>22</v>
      </c>
      <c r="P156" s="3">
        <v>-31099.78</v>
      </c>
    </row>
    <row r="157" spans="1:16" x14ac:dyDescent="0.25">
      <c r="A157" s="4" t="str">
        <f t="shared" si="3"/>
        <v>525</v>
      </c>
      <c r="E157" s="1" t="s">
        <v>136</v>
      </c>
      <c r="F157" s="1" t="s">
        <v>16</v>
      </c>
      <c r="G157" s="1" t="s">
        <v>137</v>
      </c>
      <c r="J157" s="1" t="s">
        <v>18</v>
      </c>
      <c r="K157" s="1" t="s">
        <v>135</v>
      </c>
      <c r="L157" s="1" t="s">
        <v>20</v>
      </c>
      <c r="M157" s="1" t="s">
        <v>21</v>
      </c>
      <c r="O157" s="1" t="s">
        <v>22</v>
      </c>
      <c r="P157" s="3">
        <v>-181795.74</v>
      </c>
    </row>
    <row r="158" spans="1:16" x14ac:dyDescent="0.25">
      <c r="A158" s="4" t="str">
        <f t="shared" si="3"/>
        <v>525</v>
      </c>
      <c r="B158" s="1" t="s">
        <v>319</v>
      </c>
      <c r="C158" s="1" t="s">
        <v>320</v>
      </c>
      <c r="D158" s="1" t="s">
        <v>48</v>
      </c>
      <c r="E158" s="1" t="s">
        <v>136</v>
      </c>
      <c r="F158" s="1" t="s">
        <v>321</v>
      </c>
      <c r="G158" s="1" t="s">
        <v>17</v>
      </c>
      <c r="J158" s="1" t="s">
        <v>18</v>
      </c>
      <c r="K158" s="1" t="s">
        <v>135</v>
      </c>
      <c r="L158" s="1" t="s">
        <v>20</v>
      </c>
      <c r="M158" s="1" t="s">
        <v>21</v>
      </c>
      <c r="O158" s="1" t="s">
        <v>234</v>
      </c>
      <c r="P158" s="3">
        <v>482065.69</v>
      </c>
    </row>
    <row r="159" spans="1:16" x14ac:dyDescent="0.25">
      <c r="A159" s="4" t="str">
        <f t="shared" si="3"/>
        <v>525</v>
      </c>
      <c r="B159" s="1" t="s">
        <v>319</v>
      </c>
      <c r="C159" s="1" t="s">
        <v>320</v>
      </c>
      <c r="D159" s="1" t="s">
        <v>48</v>
      </c>
      <c r="E159" s="1" t="s">
        <v>136</v>
      </c>
      <c r="F159" s="1" t="s">
        <v>235</v>
      </c>
      <c r="G159" s="1" t="s">
        <v>82</v>
      </c>
      <c r="J159" s="1" t="s">
        <v>18</v>
      </c>
      <c r="K159" s="1" t="s">
        <v>135</v>
      </c>
      <c r="L159" s="1" t="s">
        <v>20</v>
      </c>
      <c r="M159" s="1" t="s">
        <v>21</v>
      </c>
      <c r="O159" s="1" t="s">
        <v>228</v>
      </c>
      <c r="P159" s="3">
        <v>68286.06</v>
      </c>
    </row>
    <row r="160" spans="1:16" x14ac:dyDescent="0.25">
      <c r="A160" s="4" t="str">
        <f t="shared" si="3"/>
        <v>525</v>
      </c>
      <c r="B160" s="1" t="s">
        <v>319</v>
      </c>
      <c r="C160" s="1" t="s">
        <v>320</v>
      </c>
      <c r="D160" s="1" t="s">
        <v>48</v>
      </c>
      <c r="E160" s="1" t="s">
        <v>136</v>
      </c>
      <c r="F160" s="1" t="s">
        <v>229</v>
      </c>
      <c r="G160" s="1" t="s">
        <v>76</v>
      </c>
      <c r="J160" s="1" t="s">
        <v>18</v>
      </c>
      <c r="K160" s="1" t="s">
        <v>135</v>
      </c>
      <c r="L160" s="1" t="s">
        <v>20</v>
      </c>
      <c r="M160" s="1" t="s">
        <v>21</v>
      </c>
      <c r="O160" s="1" t="s">
        <v>230</v>
      </c>
      <c r="P160" s="3">
        <v>34291.839999999997</v>
      </c>
    </row>
    <row r="161" spans="1:16" x14ac:dyDescent="0.25">
      <c r="A161" s="4" t="str">
        <f t="shared" si="3"/>
        <v>543</v>
      </c>
      <c r="E161" s="1" t="s">
        <v>138</v>
      </c>
      <c r="F161" s="1" t="s">
        <v>16</v>
      </c>
      <c r="G161" s="1" t="s">
        <v>139</v>
      </c>
      <c r="J161" s="1" t="s">
        <v>18</v>
      </c>
      <c r="K161" s="1" t="s">
        <v>140</v>
      </c>
      <c r="L161" s="1" t="s">
        <v>20</v>
      </c>
      <c r="M161" s="1" t="s">
        <v>21</v>
      </c>
      <c r="O161" s="1" t="s">
        <v>22</v>
      </c>
      <c r="P161" s="3">
        <v>-16317.82</v>
      </c>
    </row>
    <row r="162" spans="1:16" x14ac:dyDescent="0.25">
      <c r="A162" s="4" t="str">
        <f t="shared" si="3"/>
        <v>543</v>
      </c>
      <c r="B162" s="1" t="s">
        <v>419</v>
      </c>
      <c r="C162" s="1" t="s">
        <v>420</v>
      </c>
      <c r="D162" s="1" t="s">
        <v>48</v>
      </c>
      <c r="E162" s="1" t="s">
        <v>138</v>
      </c>
      <c r="F162" s="1" t="s">
        <v>421</v>
      </c>
      <c r="G162" s="1" t="s">
        <v>17</v>
      </c>
      <c r="J162" s="1" t="s">
        <v>18</v>
      </c>
      <c r="K162" s="1" t="s">
        <v>140</v>
      </c>
      <c r="L162" s="1" t="s">
        <v>20</v>
      </c>
      <c r="M162" s="1" t="s">
        <v>21</v>
      </c>
      <c r="O162" s="1" t="s">
        <v>234</v>
      </c>
      <c r="P162" s="3">
        <v>19786.810000000001</v>
      </c>
    </row>
    <row r="163" spans="1:16" x14ac:dyDescent="0.25">
      <c r="A163" s="4" t="str">
        <f t="shared" si="3"/>
        <v>543</v>
      </c>
      <c r="B163" s="1" t="s">
        <v>419</v>
      </c>
      <c r="C163" s="1" t="s">
        <v>420</v>
      </c>
      <c r="D163" s="1" t="s">
        <v>48</v>
      </c>
      <c r="E163" s="1" t="s">
        <v>138</v>
      </c>
      <c r="F163" s="1" t="s">
        <v>235</v>
      </c>
      <c r="G163" s="1" t="s">
        <v>86</v>
      </c>
      <c r="J163" s="1" t="s">
        <v>18</v>
      </c>
      <c r="K163" s="1" t="s">
        <v>140</v>
      </c>
      <c r="L163" s="1" t="s">
        <v>20</v>
      </c>
      <c r="M163" s="1" t="s">
        <v>21</v>
      </c>
      <c r="O163" s="1" t="s">
        <v>228</v>
      </c>
      <c r="P163" s="3">
        <v>3614.62</v>
      </c>
    </row>
    <row r="164" spans="1:16" x14ac:dyDescent="0.25">
      <c r="A164" s="4" t="str">
        <f t="shared" si="3"/>
        <v>543</v>
      </c>
      <c r="B164" s="1" t="s">
        <v>419</v>
      </c>
      <c r="C164" s="1" t="s">
        <v>420</v>
      </c>
      <c r="D164" s="1" t="s">
        <v>48</v>
      </c>
      <c r="E164" s="1" t="s">
        <v>138</v>
      </c>
      <c r="F164" s="1" t="s">
        <v>229</v>
      </c>
      <c r="G164" s="1" t="s">
        <v>25</v>
      </c>
      <c r="J164" s="1" t="s">
        <v>18</v>
      </c>
      <c r="K164" s="1" t="s">
        <v>140</v>
      </c>
      <c r="L164" s="1" t="s">
        <v>20</v>
      </c>
      <c r="M164" s="1" t="s">
        <v>21</v>
      </c>
      <c r="O164" s="1" t="s">
        <v>230</v>
      </c>
      <c r="P164" s="3">
        <v>4266.55</v>
      </c>
    </row>
    <row r="165" spans="1:16" x14ac:dyDescent="0.25">
      <c r="A165" s="4" t="str">
        <f t="shared" si="3"/>
        <v>581</v>
      </c>
      <c r="B165" s="1" t="s">
        <v>458</v>
      </c>
      <c r="C165" s="1" t="s">
        <v>459</v>
      </c>
      <c r="D165" s="1" t="s">
        <v>48</v>
      </c>
      <c r="E165" s="1" t="s">
        <v>460</v>
      </c>
      <c r="F165" s="1" t="s">
        <v>463</v>
      </c>
      <c r="G165" s="1" t="s">
        <v>17</v>
      </c>
      <c r="J165" s="1" t="s">
        <v>18</v>
      </c>
      <c r="K165" s="1" t="s">
        <v>143</v>
      </c>
      <c r="L165" s="1" t="s">
        <v>20</v>
      </c>
      <c r="M165" s="1" t="s">
        <v>21</v>
      </c>
      <c r="O165" s="1" t="s">
        <v>464</v>
      </c>
      <c r="P165" s="3">
        <v>43800000</v>
      </c>
    </row>
    <row r="166" spans="1:16" x14ac:dyDescent="0.25">
      <c r="A166" s="4" t="str">
        <f t="shared" si="3"/>
        <v>581</v>
      </c>
      <c r="E166" s="1" t="s">
        <v>141</v>
      </c>
      <c r="F166" s="1" t="s">
        <v>16</v>
      </c>
      <c r="G166" s="1" t="s">
        <v>142</v>
      </c>
      <c r="J166" s="1" t="s">
        <v>18</v>
      </c>
      <c r="K166" s="1" t="s">
        <v>143</v>
      </c>
      <c r="L166" s="1" t="s">
        <v>20</v>
      </c>
      <c r="M166" s="1" t="s">
        <v>21</v>
      </c>
      <c r="O166" s="1" t="s">
        <v>22</v>
      </c>
      <c r="P166" s="3">
        <v>-88633.7</v>
      </c>
    </row>
    <row r="167" spans="1:16" x14ac:dyDescent="0.25">
      <c r="A167" s="4" t="str">
        <f t="shared" si="3"/>
        <v>581</v>
      </c>
      <c r="B167" s="1" t="s">
        <v>458</v>
      </c>
      <c r="C167" s="1" t="s">
        <v>459</v>
      </c>
      <c r="D167" s="1" t="s">
        <v>48</v>
      </c>
      <c r="E167" s="1" t="s">
        <v>141</v>
      </c>
      <c r="F167" s="1" t="s">
        <v>467</v>
      </c>
      <c r="G167" s="1" t="s">
        <v>17</v>
      </c>
      <c r="J167" s="1" t="s">
        <v>18</v>
      </c>
      <c r="K167" s="1" t="s">
        <v>143</v>
      </c>
      <c r="L167" s="1" t="s">
        <v>20</v>
      </c>
      <c r="M167" s="1" t="s">
        <v>21</v>
      </c>
      <c r="O167" s="1" t="s">
        <v>468</v>
      </c>
      <c r="P167" s="3">
        <v>1095679</v>
      </c>
    </row>
    <row r="168" spans="1:16" x14ac:dyDescent="0.25">
      <c r="A168" s="4" t="str">
        <f t="shared" si="3"/>
        <v>581</v>
      </c>
      <c r="B168" s="1" t="s">
        <v>458</v>
      </c>
      <c r="C168" s="1" t="s">
        <v>459</v>
      </c>
      <c r="D168" s="1" t="s">
        <v>48</v>
      </c>
      <c r="E168" s="1" t="s">
        <v>141</v>
      </c>
      <c r="F168" s="1" t="s">
        <v>469</v>
      </c>
      <c r="G168" s="1" t="s">
        <v>17</v>
      </c>
      <c r="J168" s="1" t="s">
        <v>18</v>
      </c>
      <c r="K168" s="1" t="s">
        <v>143</v>
      </c>
      <c r="L168" s="1" t="s">
        <v>20</v>
      </c>
      <c r="M168" s="1" t="s">
        <v>21</v>
      </c>
      <c r="O168" s="1" t="s">
        <v>470</v>
      </c>
      <c r="P168" s="3">
        <v>104501.75</v>
      </c>
    </row>
    <row r="169" spans="1:16" x14ac:dyDescent="0.25">
      <c r="A169" s="4" t="str">
        <f t="shared" si="3"/>
        <v>581</v>
      </c>
      <c r="E169" s="1" t="s">
        <v>144</v>
      </c>
      <c r="F169" s="1" t="s">
        <v>16</v>
      </c>
      <c r="G169" s="1" t="s">
        <v>145</v>
      </c>
      <c r="J169" s="1" t="s">
        <v>18</v>
      </c>
      <c r="K169" s="1" t="s">
        <v>143</v>
      </c>
      <c r="L169" s="1" t="s">
        <v>20</v>
      </c>
      <c r="M169" s="1" t="s">
        <v>21</v>
      </c>
      <c r="O169" s="1" t="s">
        <v>22</v>
      </c>
      <c r="P169" s="3">
        <v>-9078.59</v>
      </c>
    </row>
    <row r="170" spans="1:16" x14ac:dyDescent="0.25">
      <c r="A170" s="4" t="str">
        <f t="shared" si="3"/>
        <v>584</v>
      </c>
      <c r="E170" s="1" t="s">
        <v>146</v>
      </c>
      <c r="F170" s="1" t="s">
        <v>16</v>
      </c>
      <c r="G170" s="1" t="s">
        <v>147</v>
      </c>
      <c r="J170" s="1" t="s">
        <v>18</v>
      </c>
      <c r="K170" s="1" t="s">
        <v>148</v>
      </c>
      <c r="L170" s="1" t="s">
        <v>20</v>
      </c>
      <c r="M170" s="1" t="s">
        <v>21</v>
      </c>
      <c r="O170" s="1" t="s">
        <v>22</v>
      </c>
      <c r="P170" s="3">
        <v>-99.99</v>
      </c>
    </row>
    <row r="171" spans="1:16" x14ac:dyDescent="0.25">
      <c r="A171" s="4" t="str">
        <f t="shared" si="3"/>
        <v>584</v>
      </c>
      <c r="B171" s="1" t="s">
        <v>532</v>
      </c>
      <c r="C171" s="1" t="s">
        <v>533</v>
      </c>
      <c r="D171" s="1" t="s">
        <v>48</v>
      </c>
      <c r="E171" s="1" t="s">
        <v>534</v>
      </c>
      <c r="F171" s="1" t="s">
        <v>535</v>
      </c>
      <c r="G171" s="1" t="s">
        <v>17</v>
      </c>
      <c r="J171" s="1" t="s">
        <v>18</v>
      </c>
      <c r="K171" s="1" t="s">
        <v>148</v>
      </c>
      <c r="L171" s="1" t="s">
        <v>20</v>
      </c>
      <c r="M171" s="1" t="s">
        <v>21</v>
      </c>
      <c r="O171" s="1" t="s">
        <v>234</v>
      </c>
      <c r="P171" s="3">
        <v>99.99</v>
      </c>
    </row>
    <row r="172" spans="1:16" x14ac:dyDescent="0.25">
      <c r="A172" s="4" t="str">
        <f t="shared" si="3"/>
        <v>584</v>
      </c>
      <c r="B172" s="1" t="s">
        <v>532</v>
      </c>
      <c r="C172" s="1" t="s">
        <v>533</v>
      </c>
      <c r="D172" s="1" t="s">
        <v>48</v>
      </c>
      <c r="E172" s="1" t="s">
        <v>534</v>
      </c>
      <c r="F172" s="1" t="s">
        <v>235</v>
      </c>
      <c r="G172" s="1" t="s">
        <v>88</v>
      </c>
      <c r="J172" s="1" t="s">
        <v>18</v>
      </c>
      <c r="K172" s="1" t="s">
        <v>148</v>
      </c>
      <c r="L172" s="1" t="s">
        <v>20</v>
      </c>
      <c r="M172" s="1" t="s">
        <v>21</v>
      </c>
      <c r="O172" s="1" t="s">
        <v>228</v>
      </c>
      <c r="P172" s="3">
        <v>15132.45</v>
      </c>
    </row>
    <row r="173" spans="1:16" x14ac:dyDescent="0.25">
      <c r="A173" s="4" t="str">
        <f t="shared" si="3"/>
        <v>584</v>
      </c>
      <c r="B173" s="1" t="s">
        <v>532</v>
      </c>
      <c r="C173" s="1" t="s">
        <v>533</v>
      </c>
      <c r="D173" s="1" t="s">
        <v>48</v>
      </c>
      <c r="E173" s="1" t="s">
        <v>534</v>
      </c>
      <c r="F173" s="1" t="s">
        <v>229</v>
      </c>
      <c r="G173" s="1" t="s">
        <v>55</v>
      </c>
      <c r="J173" s="1" t="s">
        <v>18</v>
      </c>
      <c r="K173" s="1" t="s">
        <v>148</v>
      </c>
      <c r="L173" s="1" t="s">
        <v>20</v>
      </c>
      <c r="M173" s="1" t="s">
        <v>21</v>
      </c>
      <c r="O173" s="1" t="s">
        <v>230</v>
      </c>
      <c r="P173" s="3">
        <v>3319.34</v>
      </c>
    </row>
    <row r="174" spans="1:16" x14ac:dyDescent="0.25">
      <c r="A174" s="4" t="str">
        <f t="shared" si="3"/>
        <v>585</v>
      </c>
      <c r="E174" s="1" t="s">
        <v>149</v>
      </c>
      <c r="F174" s="1" t="s">
        <v>16</v>
      </c>
      <c r="G174" s="1" t="s">
        <v>150</v>
      </c>
      <c r="J174" s="1" t="s">
        <v>18</v>
      </c>
      <c r="K174" s="1" t="s">
        <v>151</v>
      </c>
      <c r="L174" s="1" t="s">
        <v>20</v>
      </c>
      <c r="M174" s="1" t="s">
        <v>21</v>
      </c>
      <c r="O174" s="1" t="s">
        <v>22</v>
      </c>
      <c r="P174" s="3">
        <v>-24180.799999999999</v>
      </c>
    </row>
    <row r="175" spans="1:16" x14ac:dyDescent="0.25">
      <c r="A175" s="4" t="str">
        <f t="shared" si="3"/>
        <v>585</v>
      </c>
      <c r="B175" s="1" t="s">
        <v>350</v>
      </c>
      <c r="C175" s="1" t="s">
        <v>351</v>
      </c>
      <c r="D175" s="1" t="s">
        <v>48</v>
      </c>
      <c r="E175" s="1" t="s">
        <v>149</v>
      </c>
      <c r="F175" s="1" t="s">
        <v>352</v>
      </c>
      <c r="G175" s="1" t="s">
        <v>17</v>
      </c>
      <c r="J175" s="1" t="s">
        <v>18</v>
      </c>
      <c r="K175" s="1" t="s">
        <v>151</v>
      </c>
      <c r="L175" s="1" t="s">
        <v>20</v>
      </c>
      <c r="M175" s="1" t="s">
        <v>21</v>
      </c>
      <c r="N175" s="1" t="s">
        <v>261</v>
      </c>
      <c r="O175" s="1" t="s">
        <v>318</v>
      </c>
      <c r="P175" s="3">
        <v>44968.46</v>
      </c>
    </row>
    <row r="176" spans="1:16" x14ac:dyDescent="0.25">
      <c r="A176" s="4" t="str">
        <f t="shared" si="3"/>
        <v>585</v>
      </c>
      <c r="B176" s="1" t="s">
        <v>350</v>
      </c>
      <c r="C176" s="1" t="s">
        <v>351</v>
      </c>
      <c r="D176" s="1" t="s">
        <v>48</v>
      </c>
      <c r="E176" s="1" t="s">
        <v>149</v>
      </c>
      <c r="F176" s="1" t="s">
        <v>353</v>
      </c>
      <c r="G176" s="1" t="s">
        <v>17</v>
      </c>
      <c r="J176" s="1" t="s">
        <v>18</v>
      </c>
      <c r="K176" s="1" t="s">
        <v>151</v>
      </c>
      <c r="L176" s="1" t="s">
        <v>20</v>
      </c>
      <c r="M176" s="1" t="s">
        <v>21</v>
      </c>
      <c r="N176" s="1" t="s">
        <v>261</v>
      </c>
      <c r="O176" s="1" t="s">
        <v>230</v>
      </c>
      <c r="P176" s="3">
        <v>13718.35</v>
      </c>
    </row>
    <row r="177" spans="1:16" x14ac:dyDescent="0.25">
      <c r="A177" s="4" t="str">
        <f t="shared" si="3"/>
        <v>585</v>
      </c>
      <c r="E177" s="1" t="s">
        <v>152</v>
      </c>
      <c r="F177" s="1" t="s">
        <v>16</v>
      </c>
      <c r="G177" s="1" t="s">
        <v>153</v>
      </c>
      <c r="J177" s="1" t="s">
        <v>18</v>
      </c>
      <c r="K177" s="1" t="s">
        <v>151</v>
      </c>
      <c r="L177" s="1" t="s">
        <v>20</v>
      </c>
      <c r="M177" s="1" t="s">
        <v>21</v>
      </c>
      <c r="O177" s="1" t="s">
        <v>22</v>
      </c>
      <c r="P177" s="3">
        <v>-2246.84</v>
      </c>
    </row>
    <row r="178" spans="1:16" x14ac:dyDescent="0.25">
      <c r="A178" s="4" t="str">
        <f t="shared" si="3"/>
        <v>585</v>
      </c>
      <c r="B178" s="1" t="s">
        <v>350</v>
      </c>
      <c r="C178" s="1" t="s">
        <v>351</v>
      </c>
      <c r="D178" s="1" t="s">
        <v>48</v>
      </c>
      <c r="E178" s="1" t="s">
        <v>152</v>
      </c>
      <c r="F178" s="1" t="s">
        <v>352</v>
      </c>
      <c r="G178" s="1" t="s">
        <v>28</v>
      </c>
      <c r="J178" s="1" t="s">
        <v>18</v>
      </c>
      <c r="K178" s="1" t="s">
        <v>151</v>
      </c>
      <c r="L178" s="1" t="s">
        <v>20</v>
      </c>
      <c r="M178" s="1" t="s">
        <v>21</v>
      </c>
      <c r="N178" s="1" t="s">
        <v>261</v>
      </c>
      <c r="O178" s="1" t="s">
        <v>318</v>
      </c>
      <c r="P178" s="3">
        <v>2885.84</v>
      </c>
    </row>
    <row r="179" spans="1:16" x14ac:dyDescent="0.25">
      <c r="A179" s="4" t="str">
        <f t="shared" si="3"/>
        <v>585</v>
      </c>
      <c r="B179" s="1" t="s">
        <v>350</v>
      </c>
      <c r="C179" s="1" t="s">
        <v>351</v>
      </c>
      <c r="D179" s="1" t="s">
        <v>48</v>
      </c>
      <c r="E179" s="1" t="s">
        <v>152</v>
      </c>
      <c r="F179" s="1" t="s">
        <v>353</v>
      </c>
      <c r="G179" s="1" t="s">
        <v>28</v>
      </c>
      <c r="J179" s="1" t="s">
        <v>18</v>
      </c>
      <c r="K179" s="1" t="s">
        <v>151</v>
      </c>
      <c r="L179" s="1" t="s">
        <v>20</v>
      </c>
      <c r="M179" s="1" t="s">
        <v>21</v>
      </c>
      <c r="N179" s="1" t="s">
        <v>261</v>
      </c>
      <c r="O179" s="1" t="s">
        <v>230</v>
      </c>
      <c r="P179" s="3">
        <v>3525.51</v>
      </c>
    </row>
    <row r="180" spans="1:16" x14ac:dyDescent="0.25">
      <c r="A180" s="4" t="str">
        <f t="shared" si="3"/>
        <v>603</v>
      </c>
      <c r="E180" s="1" t="s">
        <v>154</v>
      </c>
      <c r="F180" s="1" t="s">
        <v>16</v>
      </c>
      <c r="G180" s="1" t="s">
        <v>155</v>
      </c>
      <c r="J180" s="1" t="s">
        <v>18</v>
      </c>
      <c r="K180" s="1" t="s">
        <v>156</v>
      </c>
      <c r="L180" s="1" t="s">
        <v>20</v>
      </c>
      <c r="M180" s="1" t="s">
        <v>21</v>
      </c>
      <c r="O180" s="1" t="s">
        <v>22</v>
      </c>
      <c r="P180" s="3">
        <v>-682364.99</v>
      </c>
    </row>
    <row r="181" spans="1:16" x14ac:dyDescent="0.25">
      <c r="A181" s="4" t="str">
        <f t="shared" si="3"/>
        <v>603</v>
      </c>
      <c r="B181" s="1" t="s">
        <v>442</v>
      </c>
      <c r="C181" s="1" t="s">
        <v>443</v>
      </c>
      <c r="D181" s="1" t="s">
        <v>48</v>
      </c>
      <c r="E181" s="1" t="s">
        <v>154</v>
      </c>
      <c r="F181" s="1" t="s">
        <v>444</v>
      </c>
      <c r="G181" s="1" t="s">
        <v>17</v>
      </c>
      <c r="J181" s="1" t="s">
        <v>18</v>
      </c>
      <c r="K181" s="1" t="s">
        <v>156</v>
      </c>
      <c r="L181" s="1" t="s">
        <v>20</v>
      </c>
      <c r="M181" s="1" t="s">
        <v>21</v>
      </c>
      <c r="O181" s="1" t="s">
        <v>234</v>
      </c>
      <c r="P181" s="3">
        <v>779000.44</v>
      </c>
    </row>
    <row r="182" spans="1:16" x14ac:dyDescent="0.25">
      <c r="A182" s="4" t="str">
        <f t="shared" si="3"/>
        <v>603</v>
      </c>
      <c r="B182" s="1" t="s">
        <v>442</v>
      </c>
      <c r="C182" s="1" t="s">
        <v>443</v>
      </c>
      <c r="D182" s="1" t="s">
        <v>48</v>
      </c>
      <c r="E182" s="1" t="s">
        <v>154</v>
      </c>
      <c r="F182" s="1" t="s">
        <v>445</v>
      </c>
      <c r="G182" s="1" t="s">
        <v>17</v>
      </c>
      <c r="J182" s="1" t="s">
        <v>18</v>
      </c>
      <c r="K182" s="1" t="s">
        <v>156</v>
      </c>
      <c r="L182" s="1" t="s">
        <v>20</v>
      </c>
      <c r="M182" s="1" t="s">
        <v>21</v>
      </c>
      <c r="N182" s="1" t="s">
        <v>261</v>
      </c>
      <c r="O182" s="1" t="s">
        <v>228</v>
      </c>
      <c r="P182" s="3">
        <v>240314.39</v>
      </c>
    </row>
    <row r="183" spans="1:16" x14ac:dyDescent="0.25">
      <c r="A183" s="4" t="str">
        <f t="shared" si="3"/>
        <v>603</v>
      </c>
      <c r="B183" s="1" t="s">
        <v>442</v>
      </c>
      <c r="C183" s="1" t="s">
        <v>443</v>
      </c>
      <c r="D183" s="1" t="s">
        <v>48</v>
      </c>
      <c r="E183" s="1" t="s">
        <v>154</v>
      </c>
      <c r="F183" s="1" t="s">
        <v>229</v>
      </c>
      <c r="G183" s="1" t="s">
        <v>137</v>
      </c>
      <c r="J183" s="1" t="s">
        <v>18</v>
      </c>
      <c r="K183" s="1" t="s">
        <v>156</v>
      </c>
      <c r="L183" s="1" t="s">
        <v>20</v>
      </c>
      <c r="M183" s="1" t="s">
        <v>21</v>
      </c>
      <c r="O183" s="1" t="s">
        <v>230</v>
      </c>
      <c r="P183" s="3">
        <v>251944.92</v>
      </c>
    </row>
    <row r="184" spans="1:16" x14ac:dyDescent="0.25">
      <c r="A184" s="4" t="str">
        <f t="shared" si="3"/>
        <v>603</v>
      </c>
      <c r="E184" s="1" t="s">
        <v>157</v>
      </c>
      <c r="F184" s="1" t="s">
        <v>16</v>
      </c>
      <c r="G184" s="1" t="s">
        <v>158</v>
      </c>
      <c r="J184" s="1" t="s">
        <v>18</v>
      </c>
      <c r="K184" s="1" t="s">
        <v>156</v>
      </c>
      <c r="L184" s="1" t="s">
        <v>20</v>
      </c>
      <c r="M184" s="1" t="s">
        <v>21</v>
      </c>
      <c r="O184" s="1" t="s">
        <v>22</v>
      </c>
      <c r="P184" s="3">
        <v>-39249.15</v>
      </c>
    </row>
    <row r="185" spans="1:16" x14ac:dyDescent="0.25">
      <c r="A185" s="4" t="str">
        <f t="shared" si="3"/>
        <v>603</v>
      </c>
      <c r="B185" s="1" t="s">
        <v>442</v>
      </c>
      <c r="C185" s="1" t="s">
        <v>443</v>
      </c>
      <c r="D185" s="1" t="s">
        <v>48</v>
      </c>
      <c r="E185" s="1" t="s">
        <v>157</v>
      </c>
      <c r="F185" s="1" t="s">
        <v>444</v>
      </c>
      <c r="G185" s="1" t="s">
        <v>25</v>
      </c>
      <c r="J185" s="1" t="s">
        <v>18</v>
      </c>
      <c r="K185" s="1" t="s">
        <v>156</v>
      </c>
      <c r="L185" s="1" t="s">
        <v>20</v>
      </c>
      <c r="M185" s="1" t="s">
        <v>21</v>
      </c>
      <c r="O185" s="1" t="s">
        <v>234</v>
      </c>
      <c r="P185" s="3">
        <v>42656.44</v>
      </c>
    </row>
    <row r="186" spans="1:16" x14ac:dyDescent="0.25">
      <c r="A186" s="4" t="str">
        <f t="shared" si="3"/>
        <v>603</v>
      </c>
      <c r="B186" s="1" t="s">
        <v>442</v>
      </c>
      <c r="C186" s="1" t="s">
        <v>443</v>
      </c>
      <c r="D186" s="1" t="s">
        <v>48</v>
      </c>
      <c r="E186" s="1" t="s">
        <v>157</v>
      </c>
      <c r="F186" s="1" t="s">
        <v>445</v>
      </c>
      <c r="G186" s="1" t="s">
        <v>28</v>
      </c>
      <c r="J186" s="1" t="s">
        <v>18</v>
      </c>
      <c r="K186" s="1" t="s">
        <v>156</v>
      </c>
      <c r="L186" s="1" t="s">
        <v>20</v>
      </c>
      <c r="M186" s="1" t="s">
        <v>21</v>
      </c>
      <c r="N186" s="1" t="s">
        <v>261</v>
      </c>
      <c r="O186" s="1" t="s">
        <v>228</v>
      </c>
      <c r="P186" s="3">
        <v>10177.74</v>
      </c>
    </row>
    <row r="187" spans="1:16" x14ac:dyDescent="0.25">
      <c r="A187" s="4" t="str">
        <f t="shared" si="3"/>
        <v>603</v>
      </c>
      <c r="B187" s="1" t="s">
        <v>442</v>
      </c>
      <c r="C187" s="1" t="s">
        <v>443</v>
      </c>
      <c r="D187" s="1" t="s">
        <v>48</v>
      </c>
      <c r="E187" s="1" t="s">
        <v>157</v>
      </c>
      <c r="F187" s="1" t="s">
        <v>229</v>
      </c>
      <c r="G187" s="1" t="s">
        <v>139</v>
      </c>
      <c r="J187" s="1" t="s">
        <v>18</v>
      </c>
      <c r="K187" s="1" t="s">
        <v>156</v>
      </c>
      <c r="L187" s="1" t="s">
        <v>20</v>
      </c>
      <c r="M187" s="1" t="s">
        <v>21</v>
      </c>
      <c r="O187" s="1" t="s">
        <v>230</v>
      </c>
      <c r="P187" s="3">
        <v>1792.69</v>
      </c>
    </row>
    <row r="188" spans="1:16" x14ac:dyDescent="0.25">
      <c r="A188" s="4" t="str">
        <f t="shared" ref="A188:A241" si="4">LEFT(E188,3)</f>
        <v>603</v>
      </c>
      <c r="E188" s="1" t="s">
        <v>159</v>
      </c>
      <c r="F188" s="1" t="s">
        <v>16</v>
      </c>
      <c r="G188" s="1" t="s">
        <v>160</v>
      </c>
      <c r="J188" s="1" t="s">
        <v>18</v>
      </c>
      <c r="K188" s="1" t="s">
        <v>156</v>
      </c>
      <c r="L188" s="1" t="s">
        <v>20</v>
      </c>
      <c r="M188" s="1" t="s">
        <v>21</v>
      </c>
      <c r="O188" s="1" t="s">
        <v>22</v>
      </c>
      <c r="P188" s="3">
        <v>-53024.94</v>
      </c>
    </row>
    <row r="189" spans="1:16" x14ac:dyDescent="0.25">
      <c r="A189" s="4" t="str">
        <f t="shared" si="4"/>
        <v>603</v>
      </c>
      <c r="B189" s="1" t="s">
        <v>442</v>
      </c>
      <c r="C189" s="1" t="s">
        <v>443</v>
      </c>
      <c r="D189" s="1" t="s">
        <v>48</v>
      </c>
      <c r="E189" s="1" t="s">
        <v>159</v>
      </c>
      <c r="F189" s="1" t="s">
        <v>444</v>
      </c>
      <c r="G189" s="1" t="s">
        <v>30</v>
      </c>
      <c r="J189" s="1" t="s">
        <v>18</v>
      </c>
      <c r="K189" s="1" t="s">
        <v>156</v>
      </c>
      <c r="L189" s="1" t="s">
        <v>20</v>
      </c>
      <c r="M189" s="1" t="s">
        <v>21</v>
      </c>
      <c r="O189" s="1" t="s">
        <v>234</v>
      </c>
      <c r="P189" s="3">
        <v>57476.55</v>
      </c>
    </row>
    <row r="190" spans="1:16" x14ac:dyDescent="0.25">
      <c r="A190" s="4" t="str">
        <f t="shared" si="4"/>
        <v>603</v>
      </c>
      <c r="B190" s="1" t="s">
        <v>442</v>
      </c>
      <c r="C190" s="1" t="s">
        <v>443</v>
      </c>
      <c r="D190" s="1" t="s">
        <v>48</v>
      </c>
      <c r="E190" s="1" t="s">
        <v>159</v>
      </c>
      <c r="F190" s="1" t="s">
        <v>445</v>
      </c>
      <c r="G190" s="1" t="s">
        <v>25</v>
      </c>
      <c r="J190" s="1" t="s">
        <v>18</v>
      </c>
      <c r="K190" s="1" t="s">
        <v>156</v>
      </c>
      <c r="L190" s="1" t="s">
        <v>20</v>
      </c>
      <c r="M190" s="1" t="s">
        <v>21</v>
      </c>
      <c r="N190" s="1" t="s">
        <v>261</v>
      </c>
      <c r="O190" s="1" t="s">
        <v>228</v>
      </c>
      <c r="P190" s="3">
        <v>34331.79</v>
      </c>
    </row>
    <row r="191" spans="1:16" x14ac:dyDescent="0.25">
      <c r="A191" s="4" t="str">
        <f t="shared" si="4"/>
        <v>603</v>
      </c>
      <c r="B191" s="1" t="s">
        <v>442</v>
      </c>
      <c r="C191" s="1" t="s">
        <v>443</v>
      </c>
      <c r="D191" s="1" t="s">
        <v>48</v>
      </c>
      <c r="E191" s="1" t="s">
        <v>159</v>
      </c>
      <c r="F191" s="1" t="s">
        <v>229</v>
      </c>
      <c r="G191" s="1" t="s">
        <v>145</v>
      </c>
      <c r="J191" s="1" t="s">
        <v>18</v>
      </c>
      <c r="K191" s="1" t="s">
        <v>156</v>
      </c>
      <c r="L191" s="1" t="s">
        <v>20</v>
      </c>
      <c r="M191" s="1" t="s">
        <v>21</v>
      </c>
      <c r="O191" s="1" t="s">
        <v>230</v>
      </c>
      <c r="P191" s="3">
        <v>30653.79</v>
      </c>
    </row>
    <row r="192" spans="1:16" x14ac:dyDescent="0.25">
      <c r="A192" s="4" t="str">
        <f t="shared" si="4"/>
        <v>603</v>
      </c>
      <c r="E192" s="1" t="s">
        <v>161</v>
      </c>
      <c r="F192" s="1" t="s">
        <v>16</v>
      </c>
      <c r="G192" s="1" t="s">
        <v>162</v>
      </c>
      <c r="J192" s="1" t="s">
        <v>18</v>
      </c>
      <c r="K192" s="1" t="s">
        <v>156</v>
      </c>
      <c r="L192" s="1" t="s">
        <v>20</v>
      </c>
      <c r="M192" s="1" t="s">
        <v>21</v>
      </c>
      <c r="O192" s="1" t="s">
        <v>22</v>
      </c>
      <c r="P192" s="3">
        <v>-272732.65999999997</v>
      </c>
    </row>
    <row r="193" spans="1:16" x14ac:dyDescent="0.25">
      <c r="A193" s="4" t="str">
        <f t="shared" si="4"/>
        <v>603</v>
      </c>
      <c r="B193" s="1" t="s">
        <v>442</v>
      </c>
      <c r="C193" s="1" t="s">
        <v>443</v>
      </c>
      <c r="D193" s="1" t="s">
        <v>48</v>
      </c>
      <c r="E193" s="1" t="s">
        <v>161</v>
      </c>
      <c r="F193" s="1" t="s">
        <v>444</v>
      </c>
      <c r="G193" s="1" t="s">
        <v>28</v>
      </c>
      <c r="J193" s="1" t="s">
        <v>18</v>
      </c>
      <c r="K193" s="1" t="s">
        <v>156</v>
      </c>
      <c r="L193" s="1" t="s">
        <v>20</v>
      </c>
      <c r="M193" s="1" t="s">
        <v>21</v>
      </c>
      <c r="O193" s="1" t="s">
        <v>234</v>
      </c>
      <c r="P193" s="3">
        <v>287852.15000000002</v>
      </c>
    </row>
    <row r="194" spans="1:16" x14ac:dyDescent="0.25">
      <c r="A194" s="4" t="str">
        <f t="shared" si="4"/>
        <v>603</v>
      </c>
      <c r="B194" s="1" t="s">
        <v>442</v>
      </c>
      <c r="C194" s="1" t="s">
        <v>443</v>
      </c>
      <c r="D194" s="1" t="s">
        <v>48</v>
      </c>
      <c r="E194" s="1" t="s">
        <v>161</v>
      </c>
      <c r="F194" s="1" t="s">
        <v>445</v>
      </c>
      <c r="G194" s="1" t="s">
        <v>30</v>
      </c>
      <c r="J194" s="1" t="s">
        <v>18</v>
      </c>
      <c r="K194" s="1" t="s">
        <v>156</v>
      </c>
      <c r="L194" s="1" t="s">
        <v>20</v>
      </c>
      <c r="M194" s="1" t="s">
        <v>21</v>
      </c>
      <c r="N194" s="1" t="s">
        <v>261</v>
      </c>
      <c r="O194" s="1" t="s">
        <v>228</v>
      </c>
      <c r="P194" s="3">
        <v>112220.26</v>
      </c>
    </row>
    <row r="195" spans="1:16" x14ac:dyDescent="0.25">
      <c r="A195" s="4" t="str">
        <f t="shared" si="4"/>
        <v>603</v>
      </c>
      <c r="B195" s="1" t="s">
        <v>442</v>
      </c>
      <c r="C195" s="1" t="s">
        <v>443</v>
      </c>
      <c r="D195" s="1" t="s">
        <v>48</v>
      </c>
      <c r="E195" s="1" t="s">
        <v>161</v>
      </c>
      <c r="F195" s="1" t="s">
        <v>229</v>
      </c>
      <c r="G195" s="1" t="s">
        <v>150</v>
      </c>
      <c r="J195" s="1" t="s">
        <v>18</v>
      </c>
      <c r="K195" s="1" t="s">
        <v>156</v>
      </c>
      <c r="L195" s="1" t="s">
        <v>20</v>
      </c>
      <c r="M195" s="1" t="s">
        <v>21</v>
      </c>
      <c r="O195" s="1" t="s">
        <v>230</v>
      </c>
      <c r="P195" s="3">
        <v>119921.93</v>
      </c>
    </row>
    <row r="196" spans="1:16" x14ac:dyDescent="0.25">
      <c r="A196" s="4" t="str">
        <f t="shared" si="4"/>
        <v>629</v>
      </c>
      <c r="B196" s="1" t="s">
        <v>366</v>
      </c>
      <c r="C196" s="1" t="s">
        <v>367</v>
      </c>
      <c r="D196" s="1" t="s">
        <v>48</v>
      </c>
      <c r="E196" s="1" t="s">
        <v>368</v>
      </c>
      <c r="F196" s="1" t="s">
        <v>369</v>
      </c>
      <c r="G196" s="1" t="s">
        <v>17</v>
      </c>
      <c r="J196" s="1" t="s">
        <v>18</v>
      </c>
      <c r="K196" s="1" t="s">
        <v>370</v>
      </c>
      <c r="L196" s="1" t="s">
        <v>20</v>
      </c>
      <c r="M196" s="1" t="s">
        <v>21</v>
      </c>
      <c r="N196" s="1" t="s">
        <v>261</v>
      </c>
      <c r="O196" s="1" t="s">
        <v>228</v>
      </c>
      <c r="P196" s="3">
        <v>1197854.54</v>
      </c>
    </row>
    <row r="197" spans="1:16" ht="15.75" customHeight="1" x14ac:dyDescent="0.25">
      <c r="A197" s="4" t="str">
        <f t="shared" si="4"/>
        <v>629</v>
      </c>
      <c r="B197" s="1" t="s">
        <v>366</v>
      </c>
      <c r="C197" s="1" t="s">
        <v>367</v>
      </c>
      <c r="D197" s="1" t="s">
        <v>48</v>
      </c>
      <c r="E197" s="1" t="s">
        <v>368</v>
      </c>
      <c r="F197" s="1" t="s">
        <v>229</v>
      </c>
      <c r="G197" s="1" t="s">
        <v>371</v>
      </c>
      <c r="J197" s="1" t="s">
        <v>18</v>
      </c>
      <c r="K197" s="1" t="s">
        <v>370</v>
      </c>
      <c r="L197" s="1" t="s">
        <v>20</v>
      </c>
      <c r="M197" s="1" t="s">
        <v>21</v>
      </c>
      <c r="O197" s="1" t="s">
        <v>230</v>
      </c>
      <c r="P197" s="3">
        <v>49213.77</v>
      </c>
    </row>
    <row r="198" spans="1:16" x14ac:dyDescent="0.25">
      <c r="A198" s="4" t="str">
        <f t="shared" si="4"/>
        <v>632</v>
      </c>
      <c r="E198" s="1" t="s">
        <v>166</v>
      </c>
      <c r="F198" s="1" t="s">
        <v>16</v>
      </c>
      <c r="G198" s="1" t="s">
        <v>167</v>
      </c>
      <c r="J198" s="1" t="s">
        <v>18</v>
      </c>
      <c r="K198" s="1" t="s">
        <v>165</v>
      </c>
      <c r="L198" s="1" t="s">
        <v>20</v>
      </c>
      <c r="M198" s="1" t="s">
        <v>21</v>
      </c>
      <c r="O198" s="1" t="s">
        <v>22</v>
      </c>
      <c r="P198" s="3">
        <v>-33520.019999999997</v>
      </c>
    </row>
    <row r="199" spans="1:16" x14ac:dyDescent="0.25">
      <c r="A199" s="4" t="str">
        <f t="shared" si="4"/>
        <v>632</v>
      </c>
      <c r="B199" s="1" t="s">
        <v>486</v>
      </c>
      <c r="C199" s="1" t="s">
        <v>487</v>
      </c>
      <c r="D199" s="1" t="s">
        <v>48</v>
      </c>
      <c r="E199" s="1" t="s">
        <v>166</v>
      </c>
      <c r="F199" s="1" t="s">
        <v>488</v>
      </c>
      <c r="G199" s="1" t="s">
        <v>17</v>
      </c>
      <c r="J199" s="1" t="s">
        <v>18</v>
      </c>
      <c r="K199" s="1" t="s">
        <v>165</v>
      </c>
      <c r="L199" s="1" t="s">
        <v>20</v>
      </c>
      <c r="M199" s="1" t="s">
        <v>21</v>
      </c>
      <c r="O199" s="1" t="s">
        <v>234</v>
      </c>
      <c r="P199" s="3">
        <v>40685.339999999997</v>
      </c>
    </row>
    <row r="200" spans="1:16" x14ac:dyDescent="0.25">
      <c r="A200" s="4" t="str">
        <f t="shared" si="4"/>
        <v>632</v>
      </c>
      <c r="B200" s="1" t="s">
        <v>486</v>
      </c>
      <c r="C200" s="1" t="s">
        <v>487</v>
      </c>
      <c r="D200" s="1" t="s">
        <v>48</v>
      </c>
      <c r="E200" s="1" t="s">
        <v>166</v>
      </c>
      <c r="F200" s="1" t="s">
        <v>226</v>
      </c>
      <c r="G200" s="1" t="s">
        <v>25</v>
      </c>
      <c r="J200" s="1" t="s">
        <v>18</v>
      </c>
      <c r="K200" s="1" t="s">
        <v>165</v>
      </c>
      <c r="L200" s="1" t="s">
        <v>20</v>
      </c>
      <c r="M200" s="1" t="s">
        <v>21</v>
      </c>
      <c r="O200" s="1" t="s">
        <v>228</v>
      </c>
      <c r="P200" s="3">
        <v>26781.09</v>
      </c>
    </row>
    <row r="201" spans="1:16" x14ac:dyDescent="0.25">
      <c r="A201" s="4" t="str">
        <f t="shared" si="4"/>
        <v>632</v>
      </c>
      <c r="B201" s="1" t="s">
        <v>486</v>
      </c>
      <c r="C201" s="1" t="s">
        <v>487</v>
      </c>
      <c r="D201" s="1" t="s">
        <v>48</v>
      </c>
      <c r="E201" s="1" t="s">
        <v>166</v>
      </c>
      <c r="F201" s="1" t="s">
        <v>229</v>
      </c>
      <c r="G201" s="1" t="s">
        <v>129</v>
      </c>
      <c r="J201" s="1" t="s">
        <v>18</v>
      </c>
      <c r="K201" s="1" t="s">
        <v>165</v>
      </c>
      <c r="L201" s="1" t="s">
        <v>20</v>
      </c>
      <c r="M201" s="1" t="s">
        <v>21</v>
      </c>
      <c r="O201" s="1" t="s">
        <v>230</v>
      </c>
      <c r="P201" s="3">
        <v>45249.17</v>
      </c>
    </row>
    <row r="202" spans="1:16" x14ac:dyDescent="0.25">
      <c r="A202" s="4" t="str">
        <f t="shared" si="4"/>
        <v>634</v>
      </c>
      <c r="E202" s="1" t="s">
        <v>168</v>
      </c>
      <c r="F202" s="1" t="s">
        <v>16</v>
      </c>
      <c r="G202" s="1" t="s">
        <v>169</v>
      </c>
      <c r="J202" s="1" t="s">
        <v>18</v>
      </c>
      <c r="K202" s="1" t="s">
        <v>170</v>
      </c>
      <c r="L202" s="1" t="s">
        <v>20</v>
      </c>
      <c r="M202" s="1" t="s">
        <v>21</v>
      </c>
      <c r="O202" s="1" t="s">
        <v>22</v>
      </c>
      <c r="P202" s="3">
        <v>-147576.28</v>
      </c>
    </row>
    <row r="203" spans="1:16" x14ac:dyDescent="0.25">
      <c r="A203" s="4" t="str">
        <f t="shared" si="4"/>
        <v>634</v>
      </c>
      <c r="B203" s="1" t="s">
        <v>527</v>
      </c>
      <c r="C203" s="1" t="s">
        <v>528</v>
      </c>
      <c r="D203" s="1" t="s">
        <v>48</v>
      </c>
      <c r="E203" s="1" t="s">
        <v>168</v>
      </c>
      <c r="F203" s="1" t="s">
        <v>529</v>
      </c>
      <c r="G203" s="1" t="s">
        <v>28</v>
      </c>
      <c r="J203" s="1" t="s">
        <v>18</v>
      </c>
      <c r="K203" s="1" t="s">
        <v>170</v>
      </c>
      <c r="L203" s="1" t="s">
        <v>20</v>
      </c>
      <c r="M203" s="1" t="s">
        <v>21</v>
      </c>
      <c r="O203" s="1" t="s">
        <v>234</v>
      </c>
      <c r="P203" s="3">
        <v>159153.32</v>
      </c>
    </row>
    <row r="204" spans="1:16" x14ac:dyDescent="0.25">
      <c r="A204" s="4" t="str">
        <f t="shared" si="4"/>
        <v>634</v>
      </c>
      <c r="B204" s="1" t="s">
        <v>527</v>
      </c>
      <c r="C204" s="1" t="s">
        <v>528</v>
      </c>
      <c r="D204" s="1" t="s">
        <v>48</v>
      </c>
      <c r="E204" s="1" t="s">
        <v>168</v>
      </c>
      <c r="F204" s="1" t="s">
        <v>530</v>
      </c>
      <c r="G204" s="1" t="s">
        <v>28</v>
      </c>
      <c r="J204" s="1" t="s">
        <v>18</v>
      </c>
      <c r="K204" s="1" t="s">
        <v>170</v>
      </c>
      <c r="L204" s="1" t="s">
        <v>20</v>
      </c>
      <c r="M204" s="1" t="s">
        <v>21</v>
      </c>
      <c r="N204" s="1" t="s">
        <v>261</v>
      </c>
      <c r="O204" s="1" t="s">
        <v>228</v>
      </c>
      <c r="P204" s="3">
        <v>54417.919999999998</v>
      </c>
    </row>
    <row r="205" spans="1:16" x14ac:dyDescent="0.25">
      <c r="A205" s="4" t="str">
        <f t="shared" si="4"/>
        <v>634</v>
      </c>
      <c r="B205" s="1" t="s">
        <v>527</v>
      </c>
      <c r="C205" s="1" t="s">
        <v>528</v>
      </c>
      <c r="D205" s="1" t="s">
        <v>48</v>
      </c>
      <c r="E205" s="1" t="s">
        <v>168</v>
      </c>
      <c r="F205" s="1" t="s">
        <v>531</v>
      </c>
      <c r="G205" s="1" t="s">
        <v>17</v>
      </c>
      <c r="J205" s="1" t="s">
        <v>18</v>
      </c>
      <c r="K205" s="1" t="s">
        <v>170</v>
      </c>
      <c r="L205" s="1" t="s">
        <v>20</v>
      </c>
      <c r="M205" s="1" t="s">
        <v>21</v>
      </c>
      <c r="N205" s="1" t="s">
        <v>261</v>
      </c>
      <c r="O205" s="1" t="s">
        <v>230</v>
      </c>
      <c r="P205" s="3">
        <v>107767.06</v>
      </c>
    </row>
    <row r="206" spans="1:16" x14ac:dyDescent="0.25">
      <c r="A206" s="4" t="str">
        <f t="shared" si="4"/>
        <v>634</v>
      </c>
      <c r="E206" s="1" t="s">
        <v>171</v>
      </c>
      <c r="F206" s="1" t="s">
        <v>16</v>
      </c>
      <c r="G206" s="1" t="s">
        <v>172</v>
      </c>
      <c r="J206" s="1" t="s">
        <v>18</v>
      </c>
      <c r="K206" s="1" t="s">
        <v>170</v>
      </c>
      <c r="L206" s="1" t="s">
        <v>20</v>
      </c>
      <c r="M206" s="1" t="s">
        <v>21</v>
      </c>
      <c r="O206" s="1" t="s">
        <v>22</v>
      </c>
      <c r="P206" s="3">
        <v>-140966.23000000001</v>
      </c>
    </row>
    <row r="207" spans="1:16" x14ac:dyDescent="0.25">
      <c r="A207" s="4" t="str">
        <f t="shared" si="4"/>
        <v>634</v>
      </c>
      <c r="B207" s="1" t="s">
        <v>527</v>
      </c>
      <c r="C207" s="1" t="s">
        <v>528</v>
      </c>
      <c r="D207" s="1" t="s">
        <v>48</v>
      </c>
      <c r="E207" s="1" t="s">
        <v>171</v>
      </c>
      <c r="F207" s="1" t="s">
        <v>529</v>
      </c>
      <c r="G207" s="1" t="s">
        <v>17</v>
      </c>
      <c r="J207" s="1" t="s">
        <v>18</v>
      </c>
      <c r="K207" s="1" t="s">
        <v>170</v>
      </c>
      <c r="L207" s="1" t="s">
        <v>20</v>
      </c>
      <c r="M207" s="1" t="s">
        <v>21</v>
      </c>
      <c r="O207" s="1" t="s">
        <v>234</v>
      </c>
      <c r="P207" s="3">
        <v>151642.4</v>
      </c>
    </row>
    <row r="208" spans="1:16" x14ac:dyDescent="0.25">
      <c r="A208" s="4" t="str">
        <f t="shared" si="4"/>
        <v>634</v>
      </c>
      <c r="B208" s="1" t="s">
        <v>527</v>
      </c>
      <c r="C208" s="1" t="s">
        <v>528</v>
      </c>
      <c r="D208" s="1" t="s">
        <v>48</v>
      </c>
      <c r="E208" s="1" t="s">
        <v>171</v>
      </c>
      <c r="F208" s="1" t="s">
        <v>530</v>
      </c>
      <c r="G208" s="1" t="s">
        <v>17</v>
      </c>
      <c r="J208" s="1" t="s">
        <v>18</v>
      </c>
      <c r="K208" s="1" t="s">
        <v>170</v>
      </c>
      <c r="L208" s="1" t="s">
        <v>20</v>
      </c>
      <c r="M208" s="1" t="s">
        <v>21</v>
      </c>
      <c r="N208" s="1" t="s">
        <v>261</v>
      </c>
      <c r="O208" s="1" t="s">
        <v>228</v>
      </c>
      <c r="P208" s="3">
        <v>53042.57</v>
      </c>
    </row>
    <row r="209" spans="1:16" x14ac:dyDescent="0.25">
      <c r="A209" s="4" t="str">
        <f t="shared" si="4"/>
        <v>634</v>
      </c>
      <c r="B209" s="1" t="s">
        <v>527</v>
      </c>
      <c r="C209" s="1" t="s">
        <v>528</v>
      </c>
      <c r="D209" s="1" t="s">
        <v>48</v>
      </c>
      <c r="E209" s="1" t="s">
        <v>171</v>
      </c>
      <c r="F209" s="1" t="s">
        <v>531</v>
      </c>
      <c r="G209" s="1" t="s">
        <v>28</v>
      </c>
      <c r="J209" s="1" t="s">
        <v>18</v>
      </c>
      <c r="K209" s="1" t="s">
        <v>170</v>
      </c>
      <c r="L209" s="1" t="s">
        <v>20</v>
      </c>
      <c r="M209" s="1" t="s">
        <v>21</v>
      </c>
      <c r="N209" s="1" t="s">
        <v>261</v>
      </c>
      <c r="O209" s="1" t="s">
        <v>230</v>
      </c>
      <c r="P209" s="3">
        <v>101992.54</v>
      </c>
    </row>
    <row r="210" spans="1:16" x14ac:dyDescent="0.25">
      <c r="A210" s="4" t="str">
        <f t="shared" si="4"/>
        <v>635</v>
      </c>
      <c r="E210" s="1" t="s">
        <v>177</v>
      </c>
      <c r="F210" s="1" t="s">
        <v>16</v>
      </c>
      <c r="G210" s="1" t="s">
        <v>178</v>
      </c>
      <c r="J210" s="1" t="s">
        <v>18</v>
      </c>
      <c r="K210" s="1" t="s">
        <v>175</v>
      </c>
      <c r="L210" s="1" t="s">
        <v>20</v>
      </c>
      <c r="M210" s="1" t="s">
        <v>21</v>
      </c>
      <c r="O210" s="1" t="s">
        <v>22</v>
      </c>
      <c r="P210" s="3">
        <v>-246264.72</v>
      </c>
    </row>
    <row r="211" spans="1:16" x14ac:dyDescent="0.25">
      <c r="A211" s="4" t="str">
        <f t="shared" si="4"/>
        <v>635</v>
      </c>
      <c r="E211" s="1" t="s">
        <v>177</v>
      </c>
      <c r="F211" s="1" t="s">
        <v>176</v>
      </c>
      <c r="G211" s="1" t="s">
        <v>28</v>
      </c>
      <c r="H211" s="1" t="s">
        <v>16</v>
      </c>
      <c r="I211" s="1" t="s">
        <v>174</v>
      </c>
      <c r="J211" s="1" t="s">
        <v>18</v>
      </c>
      <c r="K211" s="1" t="s">
        <v>175</v>
      </c>
      <c r="L211" s="1" t="s">
        <v>20</v>
      </c>
      <c r="M211" s="1" t="s">
        <v>21</v>
      </c>
      <c r="O211" s="1" t="s">
        <v>70</v>
      </c>
      <c r="P211" s="3">
        <v>-33295.4</v>
      </c>
    </row>
    <row r="212" spans="1:16" x14ac:dyDescent="0.25">
      <c r="A212" s="4" t="str">
        <f t="shared" si="4"/>
        <v>635</v>
      </c>
      <c r="B212" s="1" t="s">
        <v>266</v>
      </c>
      <c r="C212" s="1" t="s">
        <v>267</v>
      </c>
      <c r="D212" s="1" t="s">
        <v>48</v>
      </c>
      <c r="E212" s="1" t="s">
        <v>177</v>
      </c>
      <c r="F212" s="1" t="s">
        <v>268</v>
      </c>
      <c r="G212" s="1" t="s">
        <v>17</v>
      </c>
      <c r="J212" s="1" t="s">
        <v>18</v>
      </c>
      <c r="K212" s="1" t="s">
        <v>175</v>
      </c>
      <c r="L212" s="1" t="s">
        <v>20</v>
      </c>
      <c r="M212" s="1" t="s">
        <v>21</v>
      </c>
      <c r="O212" s="1" t="s">
        <v>234</v>
      </c>
      <c r="P212" s="3">
        <v>279560.12</v>
      </c>
    </row>
    <row r="213" spans="1:16" x14ac:dyDescent="0.25">
      <c r="A213" s="4" t="str">
        <f t="shared" si="4"/>
        <v>635</v>
      </c>
      <c r="B213" s="1" t="s">
        <v>266</v>
      </c>
      <c r="C213" s="1" t="s">
        <v>267</v>
      </c>
      <c r="D213" s="1" t="s">
        <v>48</v>
      </c>
      <c r="E213" s="1" t="s">
        <v>177</v>
      </c>
      <c r="F213" s="1" t="s">
        <v>235</v>
      </c>
      <c r="G213" s="1" t="s">
        <v>96</v>
      </c>
      <c r="J213" s="1" t="s">
        <v>18</v>
      </c>
      <c r="K213" s="1" t="s">
        <v>175</v>
      </c>
      <c r="L213" s="1" t="s">
        <v>20</v>
      </c>
      <c r="M213" s="1" t="s">
        <v>21</v>
      </c>
      <c r="O213" s="1" t="s">
        <v>228</v>
      </c>
      <c r="P213" s="3">
        <v>198278.57</v>
      </c>
    </row>
    <row r="214" spans="1:16" x14ac:dyDescent="0.25">
      <c r="A214" s="4" t="str">
        <f t="shared" si="4"/>
        <v>635</v>
      </c>
      <c r="B214" s="1" t="s">
        <v>266</v>
      </c>
      <c r="C214" s="1" t="s">
        <v>267</v>
      </c>
      <c r="D214" s="1" t="s">
        <v>48</v>
      </c>
      <c r="E214" s="1" t="s">
        <v>177</v>
      </c>
      <c r="F214" s="1" t="s">
        <v>229</v>
      </c>
      <c r="G214" s="1" t="s">
        <v>86</v>
      </c>
      <c r="J214" s="1" t="s">
        <v>18</v>
      </c>
      <c r="K214" s="1" t="s">
        <v>175</v>
      </c>
      <c r="L214" s="1" t="s">
        <v>20</v>
      </c>
      <c r="M214" s="1" t="s">
        <v>21</v>
      </c>
      <c r="O214" s="1" t="s">
        <v>230</v>
      </c>
      <c r="P214" s="3">
        <v>125158.79</v>
      </c>
    </row>
    <row r="215" spans="1:16" x14ac:dyDescent="0.25">
      <c r="A215" s="4" t="str">
        <f t="shared" si="4"/>
        <v>660</v>
      </c>
      <c r="E215" s="1" t="s">
        <v>179</v>
      </c>
      <c r="F215" s="1" t="s">
        <v>16</v>
      </c>
      <c r="G215" s="1" t="s">
        <v>180</v>
      </c>
      <c r="J215" s="1" t="s">
        <v>18</v>
      </c>
      <c r="K215" s="1" t="s">
        <v>181</v>
      </c>
      <c r="L215" s="1" t="s">
        <v>20</v>
      </c>
      <c r="M215" s="1" t="s">
        <v>21</v>
      </c>
      <c r="O215" s="1" t="s">
        <v>22</v>
      </c>
      <c r="P215" s="3">
        <v>-63846.75</v>
      </c>
    </row>
    <row r="216" spans="1:16" x14ac:dyDescent="0.25">
      <c r="A216" s="4" t="str">
        <f t="shared" si="4"/>
        <v>660</v>
      </c>
      <c r="B216" s="1" t="s">
        <v>297</v>
      </c>
      <c r="C216" s="1" t="s">
        <v>298</v>
      </c>
      <c r="D216" s="1" t="s">
        <v>48</v>
      </c>
      <c r="E216" s="1" t="s">
        <v>179</v>
      </c>
      <c r="F216" s="1" t="s">
        <v>299</v>
      </c>
      <c r="G216" s="1" t="s">
        <v>17</v>
      </c>
      <c r="J216" s="1" t="s">
        <v>18</v>
      </c>
      <c r="K216" s="1" t="s">
        <v>181</v>
      </c>
      <c r="L216" s="1" t="s">
        <v>20</v>
      </c>
      <c r="M216" s="1" t="s">
        <v>21</v>
      </c>
      <c r="O216" s="1" t="s">
        <v>300</v>
      </c>
      <c r="P216" s="3">
        <v>67870.62</v>
      </c>
    </row>
    <row r="217" spans="1:16" x14ac:dyDescent="0.25">
      <c r="A217" s="4" t="str">
        <f t="shared" si="4"/>
        <v>660</v>
      </c>
      <c r="B217" s="1" t="s">
        <v>297</v>
      </c>
      <c r="C217" s="1" t="s">
        <v>298</v>
      </c>
      <c r="D217" s="1" t="s">
        <v>48</v>
      </c>
      <c r="E217" s="1" t="s">
        <v>179</v>
      </c>
      <c r="F217" s="1" t="s">
        <v>301</v>
      </c>
      <c r="G217" s="1" t="s">
        <v>17</v>
      </c>
      <c r="J217" s="1" t="s">
        <v>18</v>
      </c>
      <c r="K217" s="1" t="s">
        <v>181</v>
      </c>
      <c r="L217" s="1" t="s">
        <v>20</v>
      </c>
      <c r="M217" s="1" t="s">
        <v>21</v>
      </c>
      <c r="N217" s="1" t="s">
        <v>261</v>
      </c>
      <c r="O217" s="1" t="s">
        <v>302</v>
      </c>
      <c r="P217" s="3">
        <v>6205.29</v>
      </c>
    </row>
    <row r="218" spans="1:16" x14ac:dyDescent="0.25">
      <c r="A218" s="4" t="str">
        <f t="shared" si="4"/>
        <v>660</v>
      </c>
      <c r="B218" s="1" t="s">
        <v>297</v>
      </c>
      <c r="C218" s="1" t="s">
        <v>298</v>
      </c>
      <c r="D218" s="1" t="s">
        <v>48</v>
      </c>
      <c r="E218" s="1" t="s">
        <v>179</v>
      </c>
      <c r="F218" s="1" t="s">
        <v>229</v>
      </c>
      <c r="G218" s="1" t="s">
        <v>303</v>
      </c>
      <c r="J218" s="1" t="s">
        <v>18</v>
      </c>
      <c r="K218" s="1" t="s">
        <v>181</v>
      </c>
      <c r="L218" s="1" t="s">
        <v>20</v>
      </c>
      <c r="M218" s="1" t="s">
        <v>21</v>
      </c>
      <c r="O218" s="1" t="s">
        <v>230</v>
      </c>
      <c r="P218" s="3">
        <v>3907.66</v>
      </c>
    </row>
    <row r="219" spans="1:16" x14ac:dyDescent="0.25">
      <c r="A219" s="4" t="str">
        <f t="shared" si="4"/>
        <v>660</v>
      </c>
      <c r="B219" s="1" t="s">
        <v>297</v>
      </c>
      <c r="C219" s="1" t="s">
        <v>298</v>
      </c>
      <c r="D219" s="1" t="s">
        <v>48</v>
      </c>
      <c r="E219" s="1" t="s">
        <v>304</v>
      </c>
      <c r="F219" s="1" t="s">
        <v>299</v>
      </c>
      <c r="G219" s="1" t="s">
        <v>28</v>
      </c>
      <c r="J219" s="1" t="s">
        <v>18</v>
      </c>
      <c r="K219" s="1" t="s">
        <v>181</v>
      </c>
      <c r="L219" s="1" t="s">
        <v>20</v>
      </c>
      <c r="M219" s="1" t="s">
        <v>21</v>
      </c>
      <c r="O219" s="1" t="s">
        <v>300</v>
      </c>
      <c r="P219" s="3">
        <v>7575.41</v>
      </c>
    </row>
    <row r="220" spans="1:16" x14ac:dyDescent="0.25">
      <c r="A220" s="4" t="str">
        <f t="shared" si="4"/>
        <v>662</v>
      </c>
      <c r="B220" s="1" t="s">
        <v>322</v>
      </c>
      <c r="C220" s="1" t="s">
        <v>323</v>
      </c>
      <c r="D220" s="1" t="s">
        <v>48</v>
      </c>
      <c r="E220" s="1" t="s">
        <v>324</v>
      </c>
      <c r="F220" s="1" t="s">
        <v>226</v>
      </c>
      <c r="G220" s="1" t="s">
        <v>61</v>
      </c>
      <c r="J220" s="1" t="s">
        <v>18</v>
      </c>
      <c r="K220" s="1" t="s">
        <v>325</v>
      </c>
      <c r="L220" s="1" t="s">
        <v>20</v>
      </c>
      <c r="M220" s="1" t="s">
        <v>21</v>
      </c>
      <c r="O220" s="1" t="s">
        <v>228</v>
      </c>
      <c r="P220" s="3">
        <v>19207.13</v>
      </c>
    </row>
    <row r="221" spans="1:16" x14ac:dyDescent="0.25">
      <c r="A221" s="4" t="str">
        <f t="shared" si="4"/>
        <v>662</v>
      </c>
      <c r="B221" s="1" t="s">
        <v>322</v>
      </c>
      <c r="C221" s="1" t="s">
        <v>323</v>
      </c>
      <c r="D221" s="1" t="s">
        <v>48</v>
      </c>
      <c r="E221" s="1" t="s">
        <v>324</v>
      </c>
      <c r="F221" s="1" t="s">
        <v>229</v>
      </c>
      <c r="G221" s="1" t="s">
        <v>326</v>
      </c>
      <c r="J221" s="1" t="s">
        <v>18</v>
      </c>
      <c r="K221" s="1" t="s">
        <v>325</v>
      </c>
      <c r="L221" s="1" t="s">
        <v>20</v>
      </c>
      <c r="M221" s="1" t="s">
        <v>21</v>
      </c>
      <c r="O221" s="1" t="s">
        <v>230</v>
      </c>
      <c r="P221" s="3">
        <v>6016.04</v>
      </c>
    </row>
    <row r="222" spans="1:16" x14ac:dyDescent="0.25">
      <c r="A222" s="4" t="str">
        <f t="shared" si="4"/>
        <v>690</v>
      </c>
      <c r="B222" s="1" t="s">
        <v>521</v>
      </c>
      <c r="C222" s="1" t="s">
        <v>522</v>
      </c>
      <c r="D222" s="1" t="s">
        <v>48</v>
      </c>
      <c r="E222" s="1" t="s">
        <v>523</v>
      </c>
      <c r="F222" s="1" t="s">
        <v>524</v>
      </c>
      <c r="G222" s="1" t="s">
        <v>17</v>
      </c>
      <c r="J222" s="1" t="s">
        <v>18</v>
      </c>
      <c r="K222" s="1" t="s">
        <v>184</v>
      </c>
      <c r="L222" s="1" t="s">
        <v>20</v>
      </c>
      <c r="M222" s="1" t="s">
        <v>21</v>
      </c>
      <c r="O222" s="1" t="s">
        <v>525</v>
      </c>
      <c r="P222" s="3">
        <v>1377.05</v>
      </c>
    </row>
    <row r="223" spans="1:16" x14ac:dyDescent="0.25">
      <c r="A223" s="4" t="str">
        <f t="shared" si="4"/>
        <v>690</v>
      </c>
      <c r="B223" s="1" t="s">
        <v>521</v>
      </c>
      <c r="C223" s="1" t="s">
        <v>522</v>
      </c>
      <c r="D223" s="1" t="s">
        <v>48</v>
      </c>
      <c r="E223" s="1" t="s">
        <v>526</v>
      </c>
      <c r="F223" s="1" t="s">
        <v>235</v>
      </c>
      <c r="G223" s="1" t="s">
        <v>102</v>
      </c>
      <c r="J223" s="1" t="s">
        <v>18</v>
      </c>
      <c r="K223" s="1" t="s">
        <v>184</v>
      </c>
      <c r="L223" s="1" t="s">
        <v>20</v>
      </c>
      <c r="M223" s="1" t="s">
        <v>21</v>
      </c>
      <c r="O223" s="1" t="s">
        <v>228</v>
      </c>
      <c r="P223" s="3">
        <v>31229.24</v>
      </c>
    </row>
    <row r="224" spans="1:16" x14ac:dyDescent="0.25">
      <c r="A224" s="4" t="str">
        <f t="shared" si="4"/>
        <v>690</v>
      </c>
      <c r="B224" s="1" t="s">
        <v>521</v>
      </c>
      <c r="C224" s="1" t="s">
        <v>522</v>
      </c>
      <c r="D224" s="1" t="s">
        <v>48</v>
      </c>
      <c r="E224" s="1" t="s">
        <v>526</v>
      </c>
      <c r="F224" s="1" t="s">
        <v>229</v>
      </c>
      <c r="G224" s="1" t="s">
        <v>65</v>
      </c>
      <c r="J224" s="1" t="s">
        <v>18</v>
      </c>
      <c r="K224" s="1" t="s">
        <v>184</v>
      </c>
      <c r="L224" s="1" t="s">
        <v>20</v>
      </c>
      <c r="M224" s="1" t="s">
        <v>21</v>
      </c>
      <c r="O224" s="1" t="s">
        <v>230</v>
      </c>
      <c r="P224" s="3">
        <v>27278.51</v>
      </c>
    </row>
    <row r="225" spans="1:16" x14ac:dyDescent="0.25">
      <c r="A225" s="4" t="str">
        <f t="shared" si="4"/>
        <v>690</v>
      </c>
      <c r="E225" s="1" t="s">
        <v>182</v>
      </c>
      <c r="F225" s="1" t="s">
        <v>16</v>
      </c>
      <c r="G225" s="1" t="s">
        <v>183</v>
      </c>
      <c r="J225" s="1" t="s">
        <v>18</v>
      </c>
      <c r="K225" s="1" t="s">
        <v>184</v>
      </c>
      <c r="L225" s="1" t="s">
        <v>20</v>
      </c>
      <c r="M225" s="1" t="s">
        <v>21</v>
      </c>
      <c r="O225" s="1" t="s">
        <v>22</v>
      </c>
      <c r="P225" s="3">
        <v>-1313.05</v>
      </c>
    </row>
    <row r="226" spans="1:16" x14ac:dyDescent="0.25">
      <c r="A226" s="4" t="str">
        <f t="shared" si="4"/>
        <v>691</v>
      </c>
      <c r="E226" s="1" t="s">
        <v>185</v>
      </c>
      <c r="F226" s="1" t="s">
        <v>23</v>
      </c>
      <c r="G226" s="1" t="s">
        <v>25</v>
      </c>
      <c r="J226" s="1" t="s">
        <v>18</v>
      </c>
      <c r="K226" s="1" t="s">
        <v>186</v>
      </c>
      <c r="L226" s="1" t="s">
        <v>20</v>
      </c>
      <c r="M226" s="1" t="s">
        <v>21</v>
      </c>
      <c r="O226" s="1" t="s">
        <v>22</v>
      </c>
      <c r="P226" s="3">
        <v>-21536.3</v>
      </c>
    </row>
    <row r="227" spans="1:16" x14ac:dyDescent="0.25">
      <c r="A227" s="4" t="str">
        <f t="shared" si="4"/>
        <v>691</v>
      </c>
      <c r="B227" s="1" t="s">
        <v>422</v>
      </c>
      <c r="C227" s="1" t="s">
        <v>423</v>
      </c>
      <c r="D227" s="1" t="s">
        <v>48</v>
      </c>
      <c r="E227" s="1" t="s">
        <v>185</v>
      </c>
      <c r="F227" s="1" t="s">
        <v>425</v>
      </c>
      <c r="G227" s="1" t="s">
        <v>28</v>
      </c>
      <c r="H227" s="1" t="s">
        <v>426</v>
      </c>
      <c r="I227" s="1" t="s">
        <v>17</v>
      </c>
      <c r="J227" s="1" t="s">
        <v>18</v>
      </c>
      <c r="K227" s="1" t="s">
        <v>186</v>
      </c>
      <c r="L227" s="1" t="s">
        <v>20</v>
      </c>
      <c r="M227" s="1" t="s">
        <v>21</v>
      </c>
      <c r="N227" s="1" t="s">
        <v>427</v>
      </c>
      <c r="O227" s="1" t="s">
        <v>428</v>
      </c>
      <c r="P227" s="3">
        <v>-13807612.220000001</v>
      </c>
    </row>
    <row r="228" spans="1:16" x14ac:dyDescent="0.25">
      <c r="A228" s="4" t="str">
        <f t="shared" si="4"/>
        <v>730</v>
      </c>
      <c r="E228" s="1" t="s">
        <v>187</v>
      </c>
      <c r="F228" s="1" t="s">
        <v>16</v>
      </c>
      <c r="G228" s="1" t="s">
        <v>188</v>
      </c>
      <c r="J228" s="1" t="s">
        <v>18</v>
      </c>
      <c r="K228" s="1" t="s">
        <v>189</v>
      </c>
      <c r="L228" s="1" t="s">
        <v>20</v>
      </c>
      <c r="M228" s="1" t="s">
        <v>21</v>
      </c>
      <c r="O228" s="1" t="s">
        <v>22</v>
      </c>
      <c r="P228" s="3">
        <v>-647553.19999999995</v>
      </c>
    </row>
    <row r="229" spans="1:16" x14ac:dyDescent="0.25">
      <c r="A229" s="4" t="str">
        <f t="shared" si="4"/>
        <v>730</v>
      </c>
      <c r="B229" s="1" t="s">
        <v>377</v>
      </c>
      <c r="C229" s="1" t="s">
        <v>378</v>
      </c>
      <c r="D229" s="1" t="s">
        <v>48</v>
      </c>
      <c r="E229" s="1" t="s">
        <v>187</v>
      </c>
      <c r="F229" s="1" t="s">
        <v>379</v>
      </c>
      <c r="G229" s="1" t="s">
        <v>17</v>
      </c>
      <c r="J229" s="1" t="s">
        <v>18</v>
      </c>
      <c r="K229" s="1" t="s">
        <v>189</v>
      </c>
      <c r="L229" s="1" t="s">
        <v>20</v>
      </c>
      <c r="M229" s="1" t="s">
        <v>21</v>
      </c>
      <c r="O229" s="1" t="s">
        <v>362</v>
      </c>
      <c r="P229" s="3">
        <v>951408.15</v>
      </c>
    </row>
    <row r="230" spans="1:16" x14ac:dyDescent="0.25">
      <c r="A230" s="4" t="str">
        <f t="shared" si="4"/>
        <v>730</v>
      </c>
      <c r="B230" s="1" t="s">
        <v>377</v>
      </c>
      <c r="C230" s="1" t="s">
        <v>378</v>
      </c>
      <c r="D230" s="1" t="s">
        <v>48</v>
      </c>
      <c r="E230" s="1" t="s">
        <v>187</v>
      </c>
      <c r="F230" s="1" t="s">
        <v>235</v>
      </c>
      <c r="G230" s="1" t="s">
        <v>107</v>
      </c>
      <c r="J230" s="1" t="s">
        <v>18</v>
      </c>
      <c r="K230" s="1" t="s">
        <v>189</v>
      </c>
      <c r="L230" s="1" t="s">
        <v>20</v>
      </c>
      <c r="M230" s="1" t="s">
        <v>21</v>
      </c>
      <c r="O230" s="1" t="s">
        <v>228</v>
      </c>
      <c r="P230" s="3">
        <v>193719.75</v>
      </c>
    </row>
    <row r="231" spans="1:16" x14ac:dyDescent="0.25">
      <c r="A231" s="4" t="str">
        <f t="shared" si="4"/>
        <v>730</v>
      </c>
      <c r="B231" s="1" t="s">
        <v>377</v>
      </c>
      <c r="C231" s="1" t="s">
        <v>378</v>
      </c>
      <c r="D231" s="1" t="s">
        <v>48</v>
      </c>
      <c r="E231" s="1" t="s">
        <v>187</v>
      </c>
      <c r="F231" s="1" t="s">
        <v>229</v>
      </c>
      <c r="G231" s="1" t="s">
        <v>82</v>
      </c>
      <c r="J231" s="1" t="s">
        <v>18</v>
      </c>
      <c r="K231" s="1" t="s">
        <v>189</v>
      </c>
      <c r="L231" s="1" t="s">
        <v>20</v>
      </c>
      <c r="M231" s="1" t="s">
        <v>21</v>
      </c>
      <c r="O231" s="1" t="s">
        <v>230</v>
      </c>
      <c r="P231" s="3">
        <v>250445.84</v>
      </c>
    </row>
    <row r="232" spans="1:16" x14ac:dyDescent="0.25">
      <c r="A232" s="4" t="str">
        <f t="shared" si="4"/>
        <v>733</v>
      </c>
      <c r="B232" s="1" t="s">
        <v>536</v>
      </c>
      <c r="C232" s="1" t="s">
        <v>537</v>
      </c>
      <c r="D232" s="1" t="s">
        <v>48</v>
      </c>
      <c r="E232" s="1" t="s">
        <v>538</v>
      </c>
      <c r="F232" s="1" t="s">
        <v>539</v>
      </c>
      <c r="G232" s="1" t="s">
        <v>17</v>
      </c>
      <c r="J232" s="1" t="s">
        <v>18</v>
      </c>
      <c r="K232" s="1" t="s">
        <v>540</v>
      </c>
      <c r="L232" s="1" t="s">
        <v>20</v>
      </c>
      <c r="M232" s="1" t="s">
        <v>21</v>
      </c>
      <c r="O232" s="1" t="s">
        <v>234</v>
      </c>
      <c r="P232" s="3">
        <v>11416.71</v>
      </c>
    </row>
    <row r="233" spans="1:16" x14ac:dyDescent="0.25">
      <c r="A233" s="4" t="str">
        <f t="shared" si="4"/>
        <v>733</v>
      </c>
      <c r="B233" s="1" t="s">
        <v>536</v>
      </c>
      <c r="C233" s="1" t="s">
        <v>537</v>
      </c>
      <c r="D233" s="1" t="s">
        <v>48</v>
      </c>
      <c r="E233" s="1" t="s">
        <v>538</v>
      </c>
      <c r="F233" s="1" t="s">
        <v>541</v>
      </c>
      <c r="G233" s="1" t="s">
        <v>17</v>
      </c>
      <c r="J233" s="1" t="s">
        <v>18</v>
      </c>
      <c r="K233" s="1" t="s">
        <v>540</v>
      </c>
      <c r="L233" s="1" t="s">
        <v>20</v>
      </c>
      <c r="M233" s="1" t="s">
        <v>21</v>
      </c>
      <c r="N233" s="1" t="s">
        <v>261</v>
      </c>
      <c r="O233" s="1" t="s">
        <v>228</v>
      </c>
      <c r="P233" s="3">
        <v>2290.88</v>
      </c>
    </row>
    <row r="234" spans="1:16" x14ac:dyDescent="0.25">
      <c r="A234" s="4" t="str">
        <f t="shared" si="4"/>
        <v>733</v>
      </c>
      <c r="B234" s="1" t="s">
        <v>536</v>
      </c>
      <c r="C234" s="1" t="s">
        <v>537</v>
      </c>
      <c r="D234" s="1" t="s">
        <v>48</v>
      </c>
      <c r="E234" s="1" t="s">
        <v>538</v>
      </c>
      <c r="F234" s="1" t="s">
        <v>542</v>
      </c>
      <c r="G234" s="1" t="s">
        <v>17</v>
      </c>
      <c r="J234" s="1" t="s">
        <v>18</v>
      </c>
      <c r="K234" s="1" t="s">
        <v>540</v>
      </c>
      <c r="L234" s="1" t="s">
        <v>20</v>
      </c>
      <c r="M234" s="1" t="s">
        <v>21</v>
      </c>
      <c r="N234" s="1" t="s">
        <v>261</v>
      </c>
      <c r="O234" s="1" t="s">
        <v>230</v>
      </c>
      <c r="P234" s="3">
        <v>1191.78</v>
      </c>
    </row>
    <row r="235" spans="1:16" x14ac:dyDescent="0.25">
      <c r="A235" s="4" t="str">
        <f t="shared" si="4"/>
        <v>833</v>
      </c>
      <c r="B235" s="1" t="s">
        <v>496</v>
      </c>
      <c r="C235" s="1" t="s">
        <v>497</v>
      </c>
      <c r="D235" s="1" t="s">
        <v>48</v>
      </c>
      <c r="E235" s="1" t="s">
        <v>499</v>
      </c>
      <c r="F235" s="1" t="s">
        <v>235</v>
      </c>
      <c r="G235" s="1" t="s">
        <v>109</v>
      </c>
      <c r="J235" s="1" t="s">
        <v>18</v>
      </c>
      <c r="K235" s="1" t="s">
        <v>192</v>
      </c>
      <c r="L235" s="1" t="s">
        <v>20</v>
      </c>
      <c r="M235" s="1" t="s">
        <v>21</v>
      </c>
      <c r="O235" s="1" t="s">
        <v>228</v>
      </c>
      <c r="P235" s="3">
        <v>238.98</v>
      </c>
    </row>
    <row r="236" spans="1:16" x14ac:dyDescent="0.25">
      <c r="A236" s="4" t="str">
        <f t="shared" si="4"/>
        <v>833</v>
      </c>
      <c r="B236" s="1" t="s">
        <v>496</v>
      </c>
      <c r="C236" s="1" t="s">
        <v>497</v>
      </c>
      <c r="D236" s="1" t="s">
        <v>48</v>
      </c>
      <c r="E236" s="1" t="s">
        <v>499</v>
      </c>
      <c r="F236" s="1" t="s">
        <v>500</v>
      </c>
      <c r="G236" s="1" t="s">
        <v>17</v>
      </c>
      <c r="J236" s="1" t="s">
        <v>18</v>
      </c>
      <c r="K236" s="1" t="s">
        <v>192</v>
      </c>
      <c r="L236" s="1" t="s">
        <v>20</v>
      </c>
      <c r="M236" s="1" t="s">
        <v>21</v>
      </c>
      <c r="N236" s="1" t="s">
        <v>261</v>
      </c>
      <c r="O236" s="1" t="s">
        <v>230</v>
      </c>
      <c r="P236" s="3">
        <v>55.5</v>
      </c>
    </row>
    <row r="237" spans="1:16" x14ac:dyDescent="0.25">
      <c r="A237" s="4" t="str">
        <f t="shared" si="4"/>
        <v>839</v>
      </c>
      <c r="E237" s="1" t="s">
        <v>193</v>
      </c>
      <c r="F237" s="1" t="s">
        <v>16</v>
      </c>
      <c r="G237" s="1" t="s">
        <v>194</v>
      </c>
      <c r="J237" s="1" t="s">
        <v>18</v>
      </c>
      <c r="K237" s="1" t="s">
        <v>195</v>
      </c>
      <c r="L237" s="1" t="s">
        <v>20</v>
      </c>
      <c r="M237" s="1" t="s">
        <v>21</v>
      </c>
      <c r="O237" s="1" t="s">
        <v>22</v>
      </c>
      <c r="P237" s="3">
        <v>-109075.65</v>
      </c>
    </row>
    <row r="238" spans="1:16" x14ac:dyDescent="0.25">
      <c r="A238" s="4" t="str">
        <f t="shared" si="4"/>
        <v>839</v>
      </c>
      <c r="B238" s="1" t="s">
        <v>449</v>
      </c>
      <c r="C238" s="1" t="s">
        <v>450</v>
      </c>
      <c r="D238" s="1" t="s">
        <v>48</v>
      </c>
      <c r="E238" s="1" t="s">
        <v>193</v>
      </c>
      <c r="F238" s="1" t="s">
        <v>451</v>
      </c>
      <c r="G238" s="1" t="s">
        <v>17</v>
      </c>
      <c r="J238" s="1" t="s">
        <v>18</v>
      </c>
      <c r="K238" s="1" t="s">
        <v>195</v>
      </c>
      <c r="L238" s="1" t="s">
        <v>20</v>
      </c>
      <c r="M238" s="1" t="s">
        <v>21</v>
      </c>
      <c r="N238" s="1" t="s">
        <v>261</v>
      </c>
      <c r="O238" s="1" t="s">
        <v>318</v>
      </c>
      <c r="P238" s="3">
        <v>141409.41</v>
      </c>
    </row>
    <row r="239" spans="1:16" x14ac:dyDescent="0.25">
      <c r="A239" s="4" t="str">
        <f t="shared" si="4"/>
        <v>839</v>
      </c>
      <c r="B239" s="1" t="s">
        <v>449</v>
      </c>
      <c r="C239" s="1" t="s">
        <v>450</v>
      </c>
      <c r="D239" s="1" t="s">
        <v>48</v>
      </c>
      <c r="E239" s="1" t="s">
        <v>193</v>
      </c>
      <c r="F239" s="1" t="s">
        <v>452</v>
      </c>
      <c r="G239" s="1" t="s">
        <v>17</v>
      </c>
      <c r="J239" s="1" t="s">
        <v>18</v>
      </c>
      <c r="K239" s="1" t="s">
        <v>195</v>
      </c>
      <c r="L239" s="1" t="s">
        <v>20</v>
      </c>
      <c r="M239" s="1" t="s">
        <v>21</v>
      </c>
      <c r="N239" s="1" t="s">
        <v>261</v>
      </c>
      <c r="O239" s="1" t="s">
        <v>230</v>
      </c>
      <c r="P239" s="3">
        <v>17942.349999999999</v>
      </c>
    </row>
    <row r="240" spans="1:16" x14ac:dyDescent="0.25">
      <c r="A240" s="4" t="str">
        <f t="shared" si="4"/>
        <v>839</v>
      </c>
      <c r="E240" s="1" t="s">
        <v>196</v>
      </c>
      <c r="F240" s="1" t="s">
        <v>16</v>
      </c>
      <c r="G240" s="1" t="s">
        <v>197</v>
      </c>
      <c r="J240" s="1" t="s">
        <v>18</v>
      </c>
      <c r="K240" s="1" t="s">
        <v>195</v>
      </c>
      <c r="L240" s="1" t="s">
        <v>20</v>
      </c>
      <c r="M240" s="1" t="s">
        <v>21</v>
      </c>
      <c r="O240" s="1" t="s">
        <v>22</v>
      </c>
      <c r="P240" s="3">
        <v>-159427.06</v>
      </c>
    </row>
    <row r="241" spans="1:16" x14ac:dyDescent="0.25">
      <c r="A241" s="4" t="str">
        <f t="shared" si="4"/>
        <v>839</v>
      </c>
      <c r="B241" s="1" t="s">
        <v>449</v>
      </c>
      <c r="C241" s="1" t="s">
        <v>450</v>
      </c>
      <c r="D241" s="1" t="s">
        <v>48</v>
      </c>
      <c r="E241" s="1" t="s">
        <v>196</v>
      </c>
      <c r="F241" s="1" t="s">
        <v>451</v>
      </c>
      <c r="G241" s="1" t="s">
        <v>28</v>
      </c>
      <c r="J241" s="1" t="s">
        <v>18</v>
      </c>
      <c r="K241" s="1" t="s">
        <v>195</v>
      </c>
      <c r="L241" s="1" t="s">
        <v>20</v>
      </c>
      <c r="M241" s="1" t="s">
        <v>21</v>
      </c>
      <c r="N241" s="1" t="s">
        <v>261</v>
      </c>
      <c r="O241" s="1" t="s">
        <v>318</v>
      </c>
      <c r="P241" s="3">
        <v>226439.13</v>
      </c>
    </row>
    <row r="242" spans="1:16" x14ac:dyDescent="0.25">
      <c r="A242" s="4" t="str">
        <f t="shared" ref="A242:A274" si="5">LEFT(E242,3)</f>
        <v>839</v>
      </c>
      <c r="B242" s="1" t="s">
        <v>449</v>
      </c>
      <c r="C242" s="1" t="s">
        <v>450</v>
      </c>
      <c r="D242" s="1" t="s">
        <v>48</v>
      </c>
      <c r="E242" s="1" t="s">
        <v>196</v>
      </c>
      <c r="F242" s="1" t="s">
        <v>452</v>
      </c>
      <c r="G242" s="1" t="s">
        <v>28</v>
      </c>
      <c r="J242" s="1" t="s">
        <v>18</v>
      </c>
      <c r="K242" s="1" t="s">
        <v>195</v>
      </c>
      <c r="L242" s="1" t="s">
        <v>20</v>
      </c>
      <c r="M242" s="1" t="s">
        <v>21</v>
      </c>
      <c r="N242" s="1" t="s">
        <v>261</v>
      </c>
      <c r="O242" s="1" t="s">
        <v>230</v>
      </c>
      <c r="P242" s="3">
        <v>36776.19</v>
      </c>
    </row>
    <row r="243" spans="1:16" x14ac:dyDescent="0.25">
      <c r="A243" s="4" t="str">
        <f t="shared" si="5"/>
        <v>845</v>
      </c>
      <c r="E243" s="1" t="s">
        <v>198</v>
      </c>
      <c r="F243" s="1" t="s">
        <v>16</v>
      </c>
      <c r="G243" s="1" t="s">
        <v>199</v>
      </c>
      <c r="J243" s="1" t="s">
        <v>18</v>
      </c>
      <c r="K243" s="1" t="s">
        <v>200</v>
      </c>
      <c r="L243" s="1" t="s">
        <v>20</v>
      </c>
      <c r="M243" s="1" t="s">
        <v>21</v>
      </c>
      <c r="O243" s="1" t="s">
        <v>22</v>
      </c>
      <c r="P243" s="3">
        <v>-979215.71</v>
      </c>
    </row>
    <row r="244" spans="1:16" x14ac:dyDescent="0.25">
      <c r="A244" s="4" t="str">
        <f t="shared" si="5"/>
        <v>845</v>
      </c>
      <c r="E244" s="1" t="s">
        <v>201</v>
      </c>
      <c r="F244" s="1" t="s">
        <v>16</v>
      </c>
      <c r="G244" s="1" t="s">
        <v>202</v>
      </c>
      <c r="J244" s="1" t="s">
        <v>18</v>
      </c>
      <c r="K244" s="1" t="s">
        <v>200</v>
      </c>
      <c r="L244" s="1" t="s">
        <v>20</v>
      </c>
      <c r="M244" s="1" t="s">
        <v>21</v>
      </c>
      <c r="O244" s="1" t="s">
        <v>22</v>
      </c>
      <c r="P244" s="3">
        <v>-32220.68</v>
      </c>
    </row>
    <row r="245" spans="1:16" x14ac:dyDescent="0.25">
      <c r="A245" s="4" t="str">
        <f t="shared" si="5"/>
        <v>845</v>
      </c>
      <c r="B245" s="1" t="s">
        <v>398</v>
      </c>
      <c r="C245" s="1" t="s">
        <v>399</v>
      </c>
      <c r="D245" s="1" t="s">
        <v>48</v>
      </c>
      <c r="E245" s="1" t="s">
        <v>400</v>
      </c>
      <c r="F245" s="1" t="s">
        <v>401</v>
      </c>
      <c r="G245" s="1" t="s">
        <v>17</v>
      </c>
      <c r="J245" s="1" t="s">
        <v>18</v>
      </c>
      <c r="K245" s="1" t="s">
        <v>200</v>
      </c>
      <c r="L245" s="1" t="s">
        <v>20</v>
      </c>
      <c r="M245" s="1" t="s">
        <v>21</v>
      </c>
      <c r="N245" s="1" t="s">
        <v>261</v>
      </c>
      <c r="O245" s="1" t="s">
        <v>318</v>
      </c>
      <c r="P245" s="3">
        <v>1209710.3400000001</v>
      </c>
    </row>
    <row r="246" spans="1:16" x14ac:dyDescent="0.25">
      <c r="A246" s="4" t="str">
        <f t="shared" si="5"/>
        <v>845</v>
      </c>
      <c r="B246" s="1" t="s">
        <v>398</v>
      </c>
      <c r="C246" s="1" t="s">
        <v>399</v>
      </c>
      <c r="D246" s="1" t="s">
        <v>48</v>
      </c>
      <c r="E246" s="1" t="s">
        <v>400</v>
      </c>
      <c r="F246" s="1" t="s">
        <v>402</v>
      </c>
      <c r="G246" s="1" t="s">
        <v>28</v>
      </c>
      <c r="H246" s="1" t="s">
        <v>401</v>
      </c>
      <c r="I246" s="1" t="s">
        <v>17</v>
      </c>
      <c r="J246" s="1" t="s">
        <v>18</v>
      </c>
      <c r="K246" s="1" t="s">
        <v>200</v>
      </c>
      <c r="L246" s="1" t="s">
        <v>20</v>
      </c>
      <c r="M246" s="1" t="s">
        <v>21</v>
      </c>
      <c r="O246" s="1" t="s">
        <v>403</v>
      </c>
      <c r="P246" s="3">
        <v>-28630.23</v>
      </c>
    </row>
    <row r="247" spans="1:16" x14ac:dyDescent="0.25">
      <c r="A247" s="4" t="str">
        <f t="shared" si="5"/>
        <v>855</v>
      </c>
      <c r="E247" s="1" t="s">
        <v>203</v>
      </c>
      <c r="F247" s="1" t="s">
        <v>16</v>
      </c>
      <c r="G247" s="1" t="s">
        <v>204</v>
      </c>
      <c r="J247" s="1" t="s">
        <v>18</v>
      </c>
      <c r="K247" s="1" t="s">
        <v>205</v>
      </c>
      <c r="L247" s="1" t="s">
        <v>20</v>
      </c>
      <c r="M247" s="1" t="s">
        <v>21</v>
      </c>
      <c r="O247" s="1" t="s">
        <v>22</v>
      </c>
      <c r="P247" s="3">
        <v>-22441.03</v>
      </c>
    </row>
    <row r="248" spans="1:16" ht="15.75" customHeight="1" x14ac:dyDescent="0.25">
      <c r="A248" s="4" t="str">
        <f t="shared" si="5"/>
        <v>855</v>
      </c>
      <c r="B248" s="1" t="s">
        <v>446</v>
      </c>
      <c r="C248" s="1" t="s">
        <v>447</v>
      </c>
      <c r="D248" s="1" t="s">
        <v>48</v>
      </c>
      <c r="E248" s="1" t="s">
        <v>203</v>
      </c>
      <c r="F248" s="1" t="s">
        <v>448</v>
      </c>
      <c r="G248" s="1" t="s">
        <v>17</v>
      </c>
      <c r="J248" s="1" t="s">
        <v>18</v>
      </c>
      <c r="K248" s="1" t="s">
        <v>205</v>
      </c>
      <c r="L248" s="1" t="s">
        <v>20</v>
      </c>
      <c r="M248" s="1" t="s">
        <v>21</v>
      </c>
      <c r="O248" s="1" t="s">
        <v>234</v>
      </c>
      <c r="P248" s="3">
        <v>25867.17</v>
      </c>
    </row>
    <row r="249" spans="1:16" x14ac:dyDescent="0.25">
      <c r="A249" s="4" t="str">
        <f t="shared" si="5"/>
        <v>855</v>
      </c>
      <c r="B249" s="1" t="s">
        <v>446</v>
      </c>
      <c r="C249" s="1" t="s">
        <v>447</v>
      </c>
      <c r="D249" s="1" t="s">
        <v>48</v>
      </c>
      <c r="E249" s="1" t="s">
        <v>203</v>
      </c>
      <c r="F249" s="1" t="s">
        <v>235</v>
      </c>
      <c r="G249" s="1" t="s">
        <v>117</v>
      </c>
      <c r="J249" s="1" t="s">
        <v>18</v>
      </c>
      <c r="K249" s="1" t="s">
        <v>205</v>
      </c>
      <c r="L249" s="1" t="s">
        <v>20</v>
      </c>
      <c r="M249" s="1" t="s">
        <v>21</v>
      </c>
      <c r="O249" s="1" t="s">
        <v>228</v>
      </c>
      <c r="P249" s="3">
        <v>5141.96</v>
      </c>
    </row>
    <row r="250" spans="1:16" x14ac:dyDescent="0.25">
      <c r="A250" s="4" t="str">
        <f t="shared" si="5"/>
        <v>855</v>
      </c>
      <c r="B250" s="1" t="s">
        <v>446</v>
      </c>
      <c r="C250" s="1" t="s">
        <v>447</v>
      </c>
      <c r="D250" s="1" t="s">
        <v>48</v>
      </c>
      <c r="E250" s="1" t="s">
        <v>203</v>
      </c>
      <c r="F250" s="1" t="s">
        <v>229</v>
      </c>
      <c r="G250" s="1" t="s">
        <v>33</v>
      </c>
      <c r="J250" s="1" t="s">
        <v>18</v>
      </c>
      <c r="K250" s="1" t="s">
        <v>205</v>
      </c>
      <c r="L250" s="1" t="s">
        <v>20</v>
      </c>
      <c r="M250" s="1" t="s">
        <v>21</v>
      </c>
      <c r="O250" s="1" t="s">
        <v>230</v>
      </c>
      <c r="P250" s="3">
        <v>4485.84</v>
      </c>
    </row>
    <row r="251" spans="1:16" x14ac:dyDescent="0.25">
      <c r="A251" s="4" t="str">
        <f t="shared" si="5"/>
        <v>914</v>
      </c>
      <c r="E251" s="1" t="s">
        <v>206</v>
      </c>
      <c r="F251" s="1" t="s">
        <v>16</v>
      </c>
      <c r="G251" s="1" t="s">
        <v>207</v>
      </c>
      <c r="J251" s="1" t="s">
        <v>18</v>
      </c>
      <c r="K251" s="1" t="s">
        <v>208</v>
      </c>
      <c r="L251" s="1" t="s">
        <v>20</v>
      </c>
      <c r="M251" s="1" t="s">
        <v>21</v>
      </c>
      <c r="O251" s="1" t="s">
        <v>22</v>
      </c>
      <c r="P251" s="3">
        <v>-19913.71</v>
      </c>
    </row>
    <row r="252" spans="1:16" x14ac:dyDescent="0.25">
      <c r="A252" s="4" t="str">
        <f t="shared" si="5"/>
        <v>914</v>
      </c>
      <c r="B252" s="1" t="s">
        <v>269</v>
      </c>
      <c r="C252" s="1" t="s">
        <v>270</v>
      </c>
      <c r="D252" s="1" t="s">
        <v>48</v>
      </c>
      <c r="E252" s="1" t="s">
        <v>206</v>
      </c>
      <c r="F252" s="1" t="s">
        <v>271</v>
      </c>
      <c r="G252" s="1" t="s">
        <v>17</v>
      </c>
      <c r="J252" s="1" t="s">
        <v>18</v>
      </c>
      <c r="K252" s="1" t="s">
        <v>208</v>
      </c>
      <c r="L252" s="1" t="s">
        <v>20</v>
      </c>
      <c r="M252" s="1" t="s">
        <v>21</v>
      </c>
      <c r="N252" s="1" t="s">
        <v>261</v>
      </c>
      <c r="O252" s="1" t="s">
        <v>228</v>
      </c>
      <c r="P252" s="3">
        <v>36058.57</v>
      </c>
    </row>
    <row r="253" spans="1:16" x14ac:dyDescent="0.25">
      <c r="A253" s="4" t="str">
        <f t="shared" si="5"/>
        <v>914</v>
      </c>
      <c r="E253" s="1" t="s">
        <v>209</v>
      </c>
      <c r="F253" s="1" t="s">
        <v>16</v>
      </c>
      <c r="G253" s="1" t="s">
        <v>210</v>
      </c>
      <c r="J253" s="1" t="s">
        <v>18</v>
      </c>
      <c r="K253" s="1" t="s">
        <v>208</v>
      </c>
      <c r="L253" s="1" t="s">
        <v>20</v>
      </c>
      <c r="M253" s="1" t="s">
        <v>21</v>
      </c>
      <c r="O253" s="1" t="s">
        <v>22</v>
      </c>
      <c r="P253" s="3">
        <v>-134173.72</v>
      </c>
    </row>
    <row r="254" spans="1:16" x14ac:dyDescent="0.25">
      <c r="A254" s="4" t="str">
        <f t="shared" si="5"/>
        <v>914</v>
      </c>
      <c r="E254" s="1" t="s">
        <v>209</v>
      </c>
      <c r="F254" s="1" t="s">
        <v>23</v>
      </c>
      <c r="G254" s="1" t="s">
        <v>30</v>
      </c>
      <c r="J254" s="1" t="s">
        <v>18</v>
      </c>
      <c r="K254" s="1" t="s">
        <v>208</v>
      </c>
      <c r="L254" s="1" t="s">
        <v>20</v>
      </c>
      <c r="M254" s="1" t="s">
        <v>21</v>
      </c>
      <c r="O254" s="1" t="s">
        <v>22</v>
      </c>
      <c r="P254" s="3">
        <v>-544201.82999999996</v>
      </c>
    </row>
    <row r="255" spans="1:16" x14ac:dyDescent="0.25">
      <c r="A255" s="4" t="str">
        <f t="shared" si="5"/>
        <v>914</v>
      </c>
      <c r="E255" s="1" t="s">
        <v>209</v>
      </c>
      <c r="F255" s="1" t="s">
        <v>211</v>
      </c>
      <c r="G255" s="1" t="s">
        <v>17</v>
      </c>
      <c r="J255" s="1" t="s">
        <v>18</v>
      </c>
      <c r="K255" s="1" t="s">
        <v>208</v>
      </c>
      <c r="L255" s="1" t="s">
        <v>20</v>
      </c>
      <c r="M255" s="1" t="s">
        <v>21</v>
      </c>
      <c r="O255" s="1" t="s">
        <v>22</v>
      </c>
      <c r="P255" s="3">
        <v>0.6</v>
      </c>
    </row>
    <row r="256" spans="1:16" x14ac:dyDescent="0.25">
      <c r="A256" s="4" t="str">
        <f t="shared" si="5"/>
        <v>914</v>
      </c>
      <c r="E256" s="1" t="s">
        <v>209</v>
      </c>
      <c r="F256" s="1" t="s">
        <v>212</v>
      </c>
      <c r="G256" s="1" t="s">
        <v>17</v>
      </c>
      <c r="H256" s="1" t="s">
        <v>211</v>
      </c>
      <c r="I256" s="1" t="s">
        <v>17</v>
      </c>
      <c r="J256" s="1" t="s">
        <v>18</v>
      </c>
      <c r="K256" s="1" t="s">
        <v>208</v>
      </c>
      <c r="L256" s="1" t="s">
        <v>20</v>
      </c>
      <c r="M256" s="1" t="s">
        <v>21</v>
      </c>
      <c r="O256" s="1" t="s">
        <v>213</v>
      </c>
      <c r="P256" s="3">
        <v>-0.6</v>
      </c>
    </row>
    <row r="257" spans="1:16" x14ac:dyDescent="0.25">
      <c r="A257" s="4" t="str">
        <f t="shared" si="5"/>
        <v>914</v>
      </c>
      <c r="E257" s="1" t="s">
        <v>209</v>
      </c>
      <c r="F257" s="1" t="s">
        <v>212</v>
      </c>
      <c r="G257" s="1" t="s">
        <v>28</v>
      </c>
      <c r="H257" s="1" t="s">
        <v>211</v>
      </c>
      <c r="I257" s="1" t="s">
        <v>17</v>
      </c>
      <c r="J257" s="1" t="s">
        <v>18</v>
      </c>
      <c r="K257" s="1" t="s">
        <v>208</v>
      </c>
      <c r="L257" s="1" t="s">
        <v>20</v>
      </c>
      <c r="M257" s="1" t="s">
        <v>21</v>
      </c>
      <c r="O257" s="1" t="s">
        <v>22</v>
      </c>
      <c r="P257" s="3">
        <v>-0.6</v>
      </c>
    </row>
    <row r="258" spans="1:16" x14ac:dyDescent="0.25">
      <c r="A258" s="4" t="str">
        <f t="shared" si="5"/>
        <v>914</v>
      </c>
      <c r="B258" s="1" t="s">
        <v>269</v>
      </c>
      <c r="C258" s="1" t="s">
        <v>270</v>
      </c>
      <c r="D258" s="1" t="s">
        <v>48</v>
      </c>
      <c r="E258" s="1" t="s">
        <v>209</v>
      </c>
      <c r="F258" s="1" t="s">
        <v>272</v>
      </c>
      <c r="G258" s="1" t="s">
        <v>17</v>
      </c>
      <c r="J258" s="1" t="s">
        <v>18</v>
      </c>
      <c r="K258" s="1" t="s">
        <v>208</v>
      </c>
      <c r="L258" s="1" t="s">
        <v>20</v>
      </c>
      <c r="M258" s="1" t="s">
        <v>21</v>
      </c>
      <c r="O258" s="1" t="s">
        <v>273</v>
      </c>
      <c r="P258" s="3">
        <v>12000000</v>
      </c>
    </row>
    <row r="259" spans="1:16" x14ac:dyDescent="0.25">
      <c r="A259" s="4" t="str">
        <f t="shared" si="5"/>
        <v>914</v>
      </c>
      <c r="B259" s="1" t="s">
        <v>269</v>
      </c>
      <c r="C259" s="1" t="s">
        <v>270</v>
      </c>
      <c r="D259" s="1" t="s">
        <v>48</v>
      </c>
      <c r="E259" s="1" t="s">
        <v>209</v>
      </c>
      <c r="F259" s="1" t="s">
        <v>274</v>
      </c>
      <c r="G259" s="1" t="s">
        <v>17</v>
      </c>
      <c r="J259" s="1" t="s">
        <v>18</v>
      </c>
      <c r="K259" s="1" t="s">
        <v>208</v>
      </c>
      <c r="L259" s="1" t="s">
        <v>20</v>
      </c>
      <c r="M259" s="1" t="s">
        <v>21</v>
      </c>
      <c r="O259" s="1" t="s">
        <v>234</v>
      </c>
      <c r="P259" s="3">
        <v>283664.23</v>
      </c>
    </row>
    <row r="260" spans="1:16" x14ac:dyDescent="0.25">
      <c r="A260" s="4" t="str">
        <f t="shared" si="5"/>
        <v>914</v>
      </c>
      <c r="B260" s="1" t="s">
        <v>269</v>
      </c>
      <c r="C260" s="1" t="s">
        <v>270</v>
      </c>
      <c r="D260" s="1" t="s">
        <v>48</v>
      </c>
      <c r="E260" s="1" t="s">
        <v>209</v>
      </c>
      <c r="F260" s="1" t="s">
        <v>229</v>
      </c>
      <c r="G260" s="1" t="s">
        <v>155</v>
      </c>
      <c r="J260" s="1" t="s">
        <v>18</v>
      </c>
      <c r="K260" s="1" t="s">
        <v>208</v>
      </c>
      <c r="L260" s="1" t="s">
        <v>20</v>
      </c>
      <c r="M260" s="1" t="s">
        <v>21</v>
      </c>
      <c r="O260" s="1" t="s">
        <v>230</v>
      </c>
      <c r="P260" s="3">
        <v>132437.87</v>
      </c>
    </row>
    <row r="261" spans="1:16" x14ac:dyDescent="0.25">
      <c r="A261" s="4" t="str">
        <f t="shared" si="5"/>
        <v>914</v>
      </c>
      <c r="E261" s="1" t="s">
        <v>214</v>
      </c>
      <c r="F261" s="1" t="s">
        <v>215</v>
      </c>
      <c r="G261" s="1" t="s">
        <v>17</v>
      </c>
      <c r="J261" s="1" t="s">
        <v>18</v>
      </c>
      <c r="K261" s="1" t="s">
        <v>208</v>
      </c>
      <c r="L261" s="1" t="s">
        <v>20</v>
      </c>
      <c r="M261" s="1" t="s">
        <v>21</v>
      </c>
      <c r="O261" s="1" t="s">
        <v>22</v>
      </c>
      <c r="P261" s="3">
        <v>-73345.56</v>
      </c>
    </row>
    <row r="262" spans="1:16" x14ac:dyDescent="0.25">
      <c r="A262" s="4" t="str">
        <f t="shared" si="5"/>
        <v>914</v>
      </c>
      <c r="B262" s="1" t="s">
        <v>269</v>
      </c>
      <c r="C262" s="1" t="s">
        <v>270</v>
      </c>
      <c r="D262" s="1" t="s">
        <v>48</v>
      </c>
      <c r="E262" s="1" t="s">
        <v>214</v>
      </c>
      <c r="F262" s="1" t="s">
        <v>271</v>
      </c>
      <c r="G262" s="1" t="s">
        <v>28</v>
      </c>
      <c r="J262" s="1" t="s">
        <v>18</v>
      </c>
      <c r="K262" s="1" t="s">
        <v>208</v>
      </c>
      <c r="L262" s="1" t="s">
        <v>20</v>
      </c>
      <c r="M262" s="1" t="s">
        <v>21</v>
      </c>
      <c r="N262" s="1" t="s">
        <v>261</v>
      </c>
      <c r="O262" s="1" t="s">
        <v>228</v>
      </c>
      <c r="P262" s="3">
        <v>110415.08</v>
      </c>
    </row>
    <row r="263" spans="1:16" x14ac:dyDescent="0.25">
      <c r="A263" s="4" t="str">
        <f t="shared" si="5"/>
        <v>914</v>
      </c>
      <c r="B263" s="1" t="s">
        <v>269</v>
      </c>
      <c r="C263" s="1" t="s">
        <v>270</v>
      </c>
      <c r="D263" s="1" t="s">
        <v>48</v>
      </c>
      <c r="E263" s="1" t="s">
        <v>214</v>
      </c>
      <c r="F263" s="1" t="s">
        <v>229</v>
      </c>
      <c r="G263" s="1" t="s">
        <v>160</v>
      </c>
      <c r="J263" s="1" t="s">
        <v>18</v>
      </c>
      <c r="K263" s="1" t="s">
        <v>208</v>
      </c>
      <c r="L263" s="1" t="s">
        <v>20</v>
      </c>
      <c r="M263" s="1" t="s">
        <v>21</v>
      </c>
      <c r="O263" s="1" t="s">
        <v>230</v>
      </c>
      <c r="P263" s="3">
        <v>24442.42</v>
      </c>
    </row>
    <row r="264" spans="1:16" x14ac:dyDescent="0.25">
      <c r="A264" s="4" t="str">
        <f t="shared" si="5"/>
        <v>914</v>
      </c>
      <c r="E264" s="1" t="s">
        <v>216</v>
      </c>
      <c r="F264" s="1" t="s">
        <v>215</v>
      </c>
      <c r="G264" s="1" t="s">
        <v>28</v>
      </c>
      <c r="J264" s="1" t="s">
        <v>18</v>
      </c>
      <c r="K264" s="1" t="s">
        <v>208</v>
      </c>
      <c r="L264" s="1" t="s">
        <v>20</v>
      </c>
      <c r="M264" s="1" t="s">
        <v>21</v>
      </c>
      <c r="O264" s="1" t="s">
        <v>22</v>
      </c>
      <c r="P264" s="3">
        <v>-15175.44</v>
      </c>
    </row>
    <row r="265" spans="1:16" x14ac:dyDescent="0.25">
      <c r="A265" s="4" t="str">
        <f t="shared" si="5"/>
        <v>914</v>
      </c>
      <c r="B265" s="1" t="s">
        <v>269</v>
      </c>
      <c r="C265" s="1" t="s">
        <v>270</v>
      </c>
      <c r="D265" s="1" t="s">
        <v>48</v>
      </c>
      <c r="E265" s="1" t="s">
        <v>216</v>
      </c>
      <c r="F265" s="1" t="s">
        <v>271</v>
      </c>
      <c r="G265" s="1" t="s">
        <v>25</v>
      </c>
      <c r="J265" s="1" t="s">
        <v>18</v>
      </c>
      <c r="K265" s="1" t="s">
        <v>208</v>
      </c>
      <c r="L265" s="1" t="s">
        <v>20</v>
      </c>
      <c r="M265" s="1" t="s">
        <v>21</v>
      </c>
      <c r="N265" s="1" t="s">
        <v>261</v>
      </c>
      <c r="O265" s="1" t="s">
        <v>228</v>
      </c>
      <c r="P265" s="3">
        <v>28520.06</v>
      </c>
    </row>
    <row r="266" spans="1:16" x14ac:dyDescent="0.25">
      <c r="A266" s="4" t="str">
        <f t="shared" si="5"/>
        <v>915</v>
      </c>
      <c r="E266" s="1" t="s">
        <v>217</v>
      </c>
      <c r="F266" s="1" t="s">
        <v>16</v>
      </c>
      <c r="G266" s="1" t="s">
        <v>218</v>
      </c>
      <c r="J266" s="1" t="s">
        <v>18</v>
      </c>
      <c r="K266" s="1" t="s">
        <v>219</v>
      </c>
      <c r="L266" s="1" t="s">
        <v>20</v>
      </c>
      <c r="M266" s="1" t="s">
        <v>21</v>
      </c>
      <c r="O266" s="1" t="s">
        <v>22</v>
      </c>
      <c r="P266" s="3">
        <v>-26668.68</v>
      </c>
    </row>
    <row r="267" spans="1:16" x14ac:dyDescent="0.25">
      <c r="A267" s="4" t="str">
        <f t="shared" si="5"/>
        <v>915</v>
      </c>
      <c r="B267" s="1" t="s">
        <v>239</v>
      </c>
      <c r="C267" s="1" t="s">
        <v>240</v>
      </c>
      <c r="D267" s="1" t="s">
        <v>48</v>
      </c>
      <c r="E267" s="1" t="s">
        <v>217</v>
      </c>
      <c r="F267" s="1" t="s">
        <v>241</v>
      </c>
      <c r="G267" s="1" t="s">
        <v>17</v>
      </c>
      <c r="J267" s="1" t="s">
        <v>18</v>
      </c>
      <c r="K267" s="1" t="s">
        <v>219</v>
      </c>
      <c r="L267" s="1" t="s">
        <v>20</v>
      </c>
      <c r="M267" s="1" t="s">
        <v>21</v>
      </c>
      <c r="O267" s="1" t="s">
        <v>234</v>
      </c>
      <c r="P267" s="3">
        <v>38544.67</v>
      </c>
    </row>
    <row r="268" spans="1:16" x14ac:dyDescent="0.25">
      <c r="A268" s="4" t="str">
        <f t="shared" si="5"/>
        <v>915</v>
      </c>
      <c r="B268" s="1" t="s">
        <v>239</v>
      </c>
      <c r="C268" s="1" t="s">
        <v>240</v>
      </c>
      <c r="D268" s="1" t="s">
        <v>48</v>
      </c>
      <c r="E268" s="1" t="s">
        <v>217</v>
      </c>
      <c r="F268" s="1" t="s">
        <v>235</v>
      </c>
      <c r="G268" s="1" t="s">
        <v>123</v>
      </c>
      <c r="J268" s="1" t="s">
        <v>18</v>
      </c>
      <c r="K268" s="1" t="s">
        <v>219</v>
      </c>
      <c r="L268" s="1" t="s">
        <v>20</v>
      </c>
      <c r="M268" s="1" t="s">
        <v>21</v>
      </c>
      <c r="O268" s="1" t="s">
        <v>228</v>
      </c>
      <c r="P268" s="3">
        <v>16448.939999999999</v>
      </c>
    </row>
    <row r="269" spans="1:16" x14ac:dyDescent="0.25">
      <c r="A269" s="4" t="str">
        <f t="shared" si="5"/>
        <v>915</v>
      </c>
      <c r="B269" s="1" t="s">
        <v>239</v>
      </c>
      <c r="C269" s="1" t="s">
        <v>240</v>
      </c>
      <c r="D269" s="1" t="s">
        <v>48</v>
      </c>
      <c r="E269" s="1" t="s">
        <v>217</v>
      </c>
      <c r="F269" s="1" t="s">
        <v>229</v>
      </c>
      <c r="G269" s="1" t="s">
        <v>63</v>
      </c>
      <c r="J269" s="1" t="s">
        <v>18</v>
      </c>
      <c r="K269" s="1" t="s">
        <v>219</v>
      </c>
      <c r="L269" s="1" t="s">
        <v>20</v>
      </c>
      <c r="M269" s="1" t="s">
        <v>21</v>
      </c>
      <c r="O269" s="1" t="s">
        <v>230</v>
      </c>
      <c r="P269" s="3">
        <v>7215.13</v>
      </c>
    </row>
    <row r="270" spans="1:16" x14ac:dyDescent="0.25">
      <c r="A270" s="4" t="str">
        <f t="shared" si="5"/>
        <v>919</v>
      </c>
      <c r="E270" s="1" t="s">
        <v>220</v>
      </c>
      <c r="F270" s="1" t="s">
        <v>16</v>
      </c>
      <c r="G270" s="1" t="s">
        <v>221</v>
      </c>
      <c r="J270" s="1" t="s">
        <v>18</v>
      </c>
      <c r="K270" s="1" t="s">
        <v>222</v>
      </c>
      <c r="L270" s="1" t="s">
        <v>20</v>
      </c>
      <c r="M270" s="1" t="s">
        <v>21</v>
      </c>
      <c r="O270" s="1" t="s">
        <v>22</v>
      </c>
      <c r="P270" s="3">
        <v>-8507.26</v>
      </c>
    </row>
    <row r="271" spans="1:16" x14ac:dyDescent="0.25">
      <c r="A271" s="4" t="str">
        <f t="shared" si="5"/>
        <v>919</v>
      </c>
      <c r="B271" s="1" t="s">
        <v>416</v>
      </c>
      <c r="C271" s="1" t="s">
        <v>417</v>
      </c>
      <c r="D271" s="1" t="s">
        <v>48</v>
      </c>
      <c r="E271" s="1" t="s">
        <v>220</v>
      </c>
      <c r="F271" s="1" t="s">
        <v>418</v>
      </c>
      <c r="G271" s="1" t="s">
        <v>17</v>
      </c>
      <c r="J271" s="1" t="s">
        <v>18</v>
      </c>
      <c r="K271" s="1" t="s">
        <v>222</v>
      </c>
      <c r="L271" s="1" t="s">
        <v>20</v>
      </c>
      <c r="M271" s="1" t="s">
        <v>21</v>
      </c>
      <c r="O271" s="1" t="s">
        <v>234</v>
      </c>
      <c r="P271" s="3">
        <v>8629.19</v>
      </c>
    </row>
    <row r="272" spans="1:16" x14ac:dyDescent="0.25">
      <c r="A272" s="4" t="str">
        <f t="shared" si="5"/>
        <v>919</v>
      </c>
      <c r="B272" s="1" t="s">
        <v>416</v>
      </c>
      <c r="C272" s="1" t="s">
        <v>417</v>
      </c>
      <c r="D272" s="1" t="s">
        <v>48</v>
      </c>
      <c r="E272" s="1" t="s">
        <v>220</v>
      </c>
      <c r="F272" s="1" t="s">
        <v>235</v>
      </c>
      <c r="G272" s="1" t="s">
        <v>129</v>
      </c>
      <c r="J272" s="1" t="s">
        <v>18</v>
      </c>
      <c r="K272" s="1" t="s">
        <v>222</v>
      </c>
      <c r="L272" s="1" t="s">
        <v>20</v>
      </c>
      <c r="M272" s="1" t="s">
        <v>21</v>
      </c>
      <c r="O272" s="1" t="s">
        <v>228</v>
      </c>
      <c r="P272" s="3">
        <v>2852.16</v>
      </c>
    </row>
    <row r="273" spans="1:16" x14ac:dyDescent="0.25">
      <c r="A273" s="4" t="str">
        <f t="shared" si="5"/>
        <v>919</v>
      </c>
      <c r="B273" s="1" t="s">
        <v>416</v>
      </c>
      <c r="C273" s="1" t="s">
        <v>417</v>
      </c>
      <c r="D273" s="1" t="s">
        <v>48</v>
      </c>
      <c r="E273" s="1" t="s">
        <v>220</v>
      </c>
      <c r="F273" s="1" t="s">
        <v>229</v>
      </c>
      <c r="G273" s="1" t="s">
        <v>17</v>
      </c>
      <c r="J273" s="1" t="s">
        <v>18</v>
      </c>
      <c r="K273" s="1" t="s">
        <v>222</v>
      </c>
      <c r="L273" s="1" t="s">
        <v>20</v>
      </c>
      <c r="M273" s="1" t="s">
        <v>21</v>
      </c>
      <c r="O273" s="1" t="s">
        <v>230</v>
      </c>
      <c r="P273" s="3">
        <v>3588.22</v>
      </c>
    </row>
    <row r="274" spans="1:16" ht="15.75" customHeight="1" x14ac:dyDescent="0.25">
      <c r="A274" s="4" t="str">
        <f t="shared" si="5"/>
        <v>971</v>
      </c>
      <c r="B274" s="1" t="s">
        <v>354</v>
      </c>
      <c r="C274" s="1" t="s">
        <v>355</v>
      </c>
      <c r="D274" s="1" t="s">
        <v>48</v>
      </c>
      <c r="E274" s="1" t="s">
        <v>356</v>
      </c>
      <c r="F274" s="1" t="s">
        <v>357</v>
      </c>
      <c r="G274" s="1" t="s">
        <v>17</v>
      </c>
      <c r="J274" s="1" t="s">
        <v>18</v>
      </c>
      <c r="K274" s="1" t="s">
        <v>358</v>
      </c>
      <c r="L274" s="1" t="s">
        <v>20</v>
      </c>
      <c r="M274" s="1" t="s">
        <v>21</v>
      </c>
      <c r="O274" s="1" t="s">
        <v>234</v>
      </c>
      <c r="P274" s="3">
        <v>47199</v>
      </c>
    </row>
    <row r="275" spans="1:16" ht="15.75" thickBot="1" x14ac:dyDescent="0.3">
      <c r="P275" s="18">
        <f>SUM(P2:P274)</f>
        <v>470633910.6400001</v>
      </c>
    </row>
    <row r="276" spans="1:16" ht="15.75" thickTop="1" x14ac:dyDescent="0.25"/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2"/>
  <sheetViews>
    <sheetView workbookViewId="0">
      <selection activeCell="A4" sqref="A4:D91"/>
    </sheetView>
  </sheetViews>
  <sheetFormatPr defaultRowHeight="15" x14ac:dyDescent="0.25"/>
  <cols>
    <col min="1" max="1" width="11.28515625" bestFit="1" customWidth="1"/>
    <col min="2" max="3" width="14.42578125" bestFit="1" customWidth="1"/>
    <col min="4" max="4" width="12.7109375" bestFit="1" customWidth="1"/>
  </cols>
  <sheetData>
    <row r="3" spans="1:4" x14ac:dyDescent="0.25">
      <c r="A3" s="19" t="s">
        <v>598</v>
      </c>
    </row>
    <row r="4" spans="1:4" x14ac:dyDescent="0.25">
      <c r="A4" s="19" t="s">
        <v>543</v>
      </c>
      <c r="B4" s="19" t="s">
        <v>9</v>
      </c>
      <c r="C4" s="19" t="s">
        <v>3</v>
      </c>
      <c r="D4" t="s">
        <v>599</v>
      </c>
    </row>
    <row r="5" spans="1:4" x14ac:dyDescent="0.25">
      <c r="A5" t="s">
        <v>547</v>
      </c>
      <c r="B5" t="s">
        <v>19</v>
      </c>
      <c r="C5" t="s">
        <v>15</v>
      </c>
      <c r="D5" s="4">
        <v>45585930.210000008</v>
      </c>
    </row>
    <row r="6" spans="1:4" x14ac:dyDescent="0.25">
      <c r="A6" t="s">
        <v>548</v>
      </c>
      <c r="B6" t="s">
        <v>26</v>
      </c>
      <c r="C6" t="s">
        <v>24</v>
      </c>
      <c r="D6" s="4">
        <v>815513.01000000082</v>
      </c>
    </row>
    <row r="7" spans="1:4" x14ac:dyDescent="0.25">
      <c r="C7" t="s">
        <v>27</v>
      </c>
      <c r="D7" s="4">
        <v>141824.89000000001</v>
      </c>
    </row>
    <row r="8" spans="1:4" x14ac:dyDescent="0.25">
      <c r="C8" t="s">
        <v>247</v>
      </c>
      <c r="D8" s="4">
        <v>13452057.189999999</v>
      </c>
    </row>
    <row r="9" spans="1:4" x14ac:dyDescent="0.25">
      <c r="C9" t="s">
        <v>248</v>
      </c>
      <c r="D9" s="4">
        <v>160950.80000000002</v>
      </c>
    </row>
    <row r="10" spans="1:4" x14ac:dyDescent="0.25">
      <c r="C10" t="s">
        <v>250</v>
      </c>
      <c r="D10" s="4">
        <v>6864.79</v>
      </c>
    </row>
    <row r="11" spans="1:4" x14ac:dyDescent="0.25">
      <c r="A11" t="s">
        <v>549</v>
      </c>
      <c r="B11" t="s">
        <v>36</v>
      </c>
      <c r="C11" t="s">
        <v>34</v>
      </c>
      <c r="D11" s="4">
        <v>401.96000000000004</v>
      </c>
    </row>
    <row r="12" spans="1:4" x14ac:dyDescent="0.25">
      <c r="A12" t="s">
        <v>550</v>
      </c>
      <c r="B12" t="s">
        <v>39</v>
      </c>
      <c r="C12" t="s">
        <v>37</v>
      </c>
      <c r="D12" s="4">
        <v>11371.39</v>
      </c>
    </row>
    <row r="13" spans="1:4" x14ac:dyDescent="0.25">
      <c r="A13" t="s">
        <v>551</v>
      </c>
      <c r="B13" t="s">
        <v>227</v>
      </c>
      <c r="C13" t="s">
        <v>225</v>
      </c>
      <c r="D13" s="4">
        <v>10566.67</v>
      </c>
    </row>
    <row r="14" spans="1:4" x14ac:dyDescent="0.25">
      <c r="A14" t="s">
        <v>552</v>
      </c>
      <c r="B14" t="s">
        <v>42</v>
      </c>
      <c r="C14" t="s">
        <v>40</v>
      </c>
      <c r="D14" s="4">
        <v>692321.44</v>
      </c>
    </row>
    <row r="15" spans="1:4" x14ac:dyDescent="0.25">
      <c r="A15" t="s">
        <v>553</v>
      </c>
      <c r="B15" t="s">
        <v>45</v>
      </c>
      <c r="C15" t="s">
        <v>43</v>
      </c>
      <c r="D15" s="4">
        <v>68617547.829999983</v>
      </c>
    </row>
    <row r="16" spans="1:4" x14ac:dyDescent="0.25">
      <c r="A16" t="s">
        <v>554</v>
      </c>
      <c r="B16" t="s">
        <v>441</v>
      </c>
      <c r="C16" t="s">
        <v>440</v>
      </c>
      <c r="D16" s="4">
        <v>3467.86</v>
      </c>
    </row>
    <row r="17" spans="1:4" x14ac:dyDescent="0.25">
      <c r="A17" t="s">
        <v>555</v>
      </c>
      <c r="B17" t="s">
        <v>66</v>
      </c>
      <c r="C17" t="s">
        <v>64</v>
      </c>
      <c r="D17" s="4">
        <v>5913052.5700000003</v>
      </c>
    </row>
    <row r="18" spans="1:4" x14ac:dyDescent="0.25">
      <c r="C18" t="s">
        <v>71</v>
      </c>
      <c r="D18" s="4">
        <v>-6966.86</v>
      </c>
    </row>
    <row r="19" spans="1:4" x14ac:dyDescent="0.25">
      <c r="A19" t="s">
        <v>556</v>
      </c>
      <c r="B19" t="s">
        <v>74</v>
      </c>
      <c r="C19" t="s">
        <v>491</v>
      </c>
      <c r="D19" s="4">
        <v>15952.039999999999</v>
      </c>
    </row>
    <row r="20" spans="1:4" x14ac:dyDescent="0.25">
      <c r="C20" t="s">
        <v>72</v>
      </c>
      <c r="D20" s="4">
        <v>1135.17</v>
      </c>
    </row>
    <row r="21" spans="1:4" x14ac:dyDescent="0.25">
      <c r="A21" t="s">
        <v>557</v>
      </c>
      <c r="B21" t="s">
        <v>77</v>
      </c>
      <c r="C21" t="s">
        <v>75</v>
      </c>
      <c r="D21" s="4">
        <v>1903.9700000000003</v>
      </c>
    </row>
    <row r="22" spans="1:4" x14ac:dyDescent="0.25">
      <c r="A22" t="s">
        <v>558</v>
      </c>
      <c r="B22" t="s">
        <v>80</v>
      </c>
      <c r="C22" t="s">
        <v>78</v>
      </c>
      <c r="D22" s="4">
        <v>5075.6999999999971</v>
      </c>
    </row>
    <row r="23" spans="1:4" x14ac:dyDescent="0.25">
      <c r="C23" t="s">
        <v>81</v>
      </c>
      <c r="D23" s="4">
        <v>22379.120000000003</v>
      </c>
    </row>
    <row r="24" spans="1:4" x14ac:dyDescent="0.25">
      <c r="C24" t="s">
        <v>83</v>
      </c>
      <c r="D24" s="4">
        <v>26173.02</v>
      </c>
    </row>
    <row r="25" spans="1:4" x14ac:dyDescent="0.25">
      <c r="C25" t="s">
        <v>520</v>
      </c>
      <c r="D25" s="4">
        <v>1227984.04</v>
      </c>
    </row>
    <row r="26" spans="1:4" x14ac:dyDescent="0.25">
      <c r="C26" t="s">
        <v>85</v>
      </c>
      <c r="D26" s="4">
        <v>102708.06</v>
      </c>
    </row>
    <row r="27" spans="1:4" x14ac:dyDescent="0.25">
      <c r="A27" t="s">
        <v>559</v>
      </c>
      <c r="B27" t="s">
        <v>89</v>
      </c>
      <c r="C27" t="s">
        <v>87</v>
      </c>
      <c r="D27" s="4">
        <v>2301730.36</v>
      </c>
    </row>
    <row r="28" spans="1:4" x14ac:dyDescent="0.25">
      <c r="C28" t="s">
        <v>90</v>
      </c>
      <c r="D28" s="4">
        <v>-69089.540000000037</v>
      </c>
    </row>
    <row r="29" spans="1:4" x14ac:dyDescent="0.25">
      <c r="A29" t="s">
        <v>560</v>
      </c>
      <c r="B29" t="s">
        <v>383</v>
      </c>
      <c r="C29" t="s">
        <v>382</v>
      </c>
      <c r="D29" s="4">
        <v>8716.86</v>
      </c>
    </row>
    <row r="30" spans="1:4" x14ac:dyDescent="0.25">
      <c r="A30" t="s">
        <v>561</v>
      </c>
      <c r="B30" t="s">
        <v>94</v>
      </c>
      <c r="C30" t="s">
        <v>92</v>
      </c>
      <c r="D30" s="4">
        <v>216.25999999999476</v>
      </c>
    </row>
    <row r="31" spans="1:4" x14ac:dyDescent="0.25">
      <c r="C31" t="s">
        <v>409</v>
      </c>
      <c r="D31" s="4">
        <v>7122.64</v>
      </c>
    </row>
    <row r="32" spans="1:4" x14ac:dyDescent="0.25">
      <c r="C32" t="s">
        <v>410</v>
      </c>
      <c r="D32" s="4">
        <v>24172.639999999999</v>
      </c>
    </row>
    <row r="33" spans="1:4" x14ac:dyDescent="0.25">
      <c r="C33" t="s">
        <v>412</v>
      </c>
      <c r="D33" s="4">
        <v>59342.66</v>
      </c>
    </row>
    <row r="34" spans="1:4" x14ac:dyDescent="0.25">
      <c r="C34" t="s">
        <v>413</v>
      </c>
      <c r="D34" s="4">
        <v>500000</v>
      </c>
    </row>
    <row r="35" spans="1:4" x14ac:dyDescent="0.25">
      <c r="A35" t="s">
        <v>562</v>
      </c>
      <c r="B35" t="s">
        <v>97</v>
      </c>
      <c r="C35" t="s">
        <v>95</v>
      </c>
      <c r="D35" s="4">
        <v>16863.849999999999</v>
      </c>
    </row>
    <row r="36" spans="1:4" x14ac:dyDescent="0.25">
      <c r="A36" t="s">
        <v>563</v>
      </c>
      <c r="B36" t="s">
        <v>100</v>
      </c>
      <c r="C36" t="s">
        <v>98</v>
      </c>
      <c r="D36" s="4">
        <v>35190272.18</v>
      </c>
    </row>
    <row r="37" spans="1:4" x14ac:dyDescent="0.25">
      <c r="A37" t="s">
        <v>564</v>
      </c>
      <c r="B37" t="s">
        <v>106</v>
      </c>
      <c r="C37" t="s">
        <v>484</v>
      </c>
      <c r="D37" s="4">
        <v>366876.86000000004</v>
      </c>
    </row>
    <row r="38" spans="1:4" x14ac:dyDescent="0.25">
      <c r="C38" t="s">
        <v>104</v>
      </c>
      <c r="D38" s="4">
        <v>-58504.700000000004</v>
      </c>
    </row>
    <row r="39" spans="1:4" x14ac:dyDescent="0.25">
      <c r="A39" t="s">
        <v>565</v>
      </c>
      <c r="B39" t="s">
        <v>110</v>
      </c>
      <c r="C39" t="s">
        <v>108</v>
      </c>
      <c r="D39" s="4">
        <v>-828.79</v>
      </c>
    </row>
    <row r="40" spans="1:4" x14ac:dyDescent="0.25">
      <c r="C40" t="s">
        <v>111</v>
      </c>
      <c r="D40" s="4">
        <v>18144677.050000001</v>
      </c>
    </row>
    <row r="41" spans="1:4" x14ac:dyDescent="0.25">
      <c r="A41" t="s">
        <v>566</v>
      </c>
      <c r="B41" t="s">
        <v>115</v>
      </c>
      <c r="C41" t="s">
        <v>113</v>
      </c>
      <c r="D41" s="4">
        <v>48849.87999999999</v>
      </c>
    </row>
    <row r="42" spans="1:4" x14ac:dyDescent="0.25">
      <c r="A42" t="s">
        <v>567</v>
      </c>
      <c r="B42" t="s">
        <v>118</v>
      </c>
      <c r="C42" t="s">
        <v>116</v>
      </c>
      <c r="D42" s="4">
        <v>1367653.03</v>
      </c>
    </row>
    <row r="43" spans="1:4" x14ac:dyDescent="0.25">
      <c r="A43" t="s">
        <v>568</v>
      </c>
      <c r="B43" t="s">
        <v>121</v>
      </c>
      <c r="C43" t="s">
        <v>119</v>
      </c>
      <c r="D43" s="4">
        <v>574817.41999999993</v>
      </c>
    </row>
    <row r="44" spans="1:4" x14ac:dyDescent="0.25">
      <c r="A44" t="s">
        <v>569</v>
      </c>
      <c r="B44" t="s">
        <v>124</v>
      </c>
      <c r="C44" t="s">
        <v>122</v>
      </c>
      <c r="D44" s="4">
        <v>1315788.6100000001</v>
      </c>
    </row>
    <row r="45" spans="1:4" x14ac:dyDescent="0.25">
      <c r="A45" t="s">
        <v>570</v>
      </c>
      <c r="B45" t="s">
        <v>127</v>
      </c>
      <c r="C45" t="s">
        <v>254</v>
      </c>
      <c r="D45" s="4">
        <v>30000000</v>
      </c>
    </row>
    <row r="46" spans="1:4" x14ac:dyDescent="0.25">
      <c r="C46" t="s">
        <v>125</v>
      </c>
      <c r="D46" s="4">
        <v>1436200.77</v>
      </c>
    </row>
    <row r="47" spans="1:4" x14ac:dyDescent="0.25">
      <c r="C47" t="s">
        <v>128</v>
      </c>
      <c r="D47" s="4">
        <v>2203801.29</v>
      </c>
    </row>
    <row r="48" spans="1:4" x14ac:dyDescent="0.25">
      <c r="A48" t="s">
        <v>571</v>
      </c>
      <c r="B48" t="s">
        <v>132</v>
      </c>
      <c r="C48" t="s">
        <v>130</v>
      </c>
      <c r="D48" s="4">
        <v>174015710.75999999</v>
      </c>
    </row>
    <row r="49" spans="1:4" x14ac:dyDescent="0.25">
      <c r="A49" t="s">
        <v>572</v>
      </c>
      <c r="B49" t="s">
        <v>317</v>
      </c>
      <c r="C49" t="s">
        <v>315</v>
      </c>
      <c r="D49" s="4">
        <v>18824106.989999998</v>
      </c>
    </row>
    <row r="50" spans="1:4" x14ac:dyDescent="0.25">
      <c r="A50" t="s">
        <v>573</v>
      </c>
      <c r="B50" t="s">
        <v>135</v>
      </c>
      <c r="C50" t="s">
        <v>133</v>
      </c>
      <c r="D50" s="4">
        <v>-31099.78</v>
      </c>
    </row>
    <row r="51" spans="1:4" x14ac:dyDescent="0.25">
      <c r="C51" t="s">
        <v>136</v>
      </c>
      <c r="D51" s="4">
        <v>402847.85</v>
      </c>
    </row>
    <row r="52" spans="1:4" x14ac:dyDescent="0.25">
      <c r="A52" t="s">
        <v>574</v>
      </c>
      <c r="B52" t="s">
        <v>140</v>
      </c>
      <c r="C52" t="s">
        <v>138</v>
      </c>
      <c r="D52" s="4">
        <v>11350.160000000002</v>
      </c>
    </row>
    <row r="53" spans="1:4" x14ac:dyDescent="0.25">
      <c r="A53" t="s">
        <v>575</v>
      </c>
      <c r="B53" t="s">
        <v>143</v>
      </c>
      <c r="C53" t="s">
        <v>460</v>
      </c>
      <c r="D53" s="4">
        <v>43800000</v>
      </c>
    </row>
    <row r="54" spans="1:4" x14ac:dyDescent="0.25">
      <c r="C54" t="s">
        <v>141</v>
      </c>
      <c r="D54" s="4">
        <v>1111547.05</v>
      </c>
    </row>
    <row r="55" spans="1:4" x14ac:dyDescent="0.25">
      <c r="C55" t="s">
        <v>144</v>
      </c>
      <c r="D55" s="4">
        <v>-9078.59</v>
      </c>
    </row>
    <row r="56" spans="1:4" x14ac:dyDescent="0.25">
      <c r="A56" t="s">
        <v>576</v>
      </c>
      <c r="B56" t="s">
        <v>148</v>
      </c>
      <c r="C56" t="s">
        <v>146</v>
      </c>
      <c r="D56" s="4">
        <v>-99.99</v>
      </c>
    </row>
    <row r="57" spans="1:4" x14ac:dyDescent="0.25">
      <c r="C57" t="s">
        <v>534</v>
      </c>
      <c r="D57" s="4">
        <v>18551.78</v>
      </c>
    </row>
    <row r="58" spans="1:4" x14ac:dyDescent="0.25">
      <c r="A58" t="s">
        <v>577</v>
      </c>
      <c r="B58" t="s">
        <v>151</v>
      </c>
      <c r="C58" t="s">
        <v>149</v>
      </c>
      <c r="D58" s="4">
        <v>34506.01</v>
      </c>
    </row>
    <row r="59" spans="1:4" x14ac:dyDescent="0.25">
      <c r="C59" t="s">
        <v>152</v>
      </c>
      <c r="D59" s="4">
        <v>4164.51</v>
      </c>
    </row>
    <row r="60" spans="1:4" x14ac:dyDescent="0.25">
      <c r="A60" t="s">
        <v>578</v>
      </c>
      <c r="B60" t="s">
        <v>156</v>
      </c>
      <c r="C60" t="s">
        <v>154</v>
      </c>
      <c r="D60" s="4">
        <v>588894.76</v>
      </c>
    </row>
    <row r="61" spans="1:4" x14ac:dyDescent="0.25">
      <c r="C61" t="s">
        <v>157</v>
      </c>
      <c r="D61" s="4">
        <v>15377.720000000001</v>
      </c>
    </row>
    <row r="62" spans="1:4" x14ac:dyDescent="0.25">
      <c r="C62" t="s">
        <v>159</v>
      </c>
      <c r="D62" s="4">
        <v>69437.19</v>
      </c>
    </row>
    <row r="63" spans="1:4" x14ac:dyDescent="0.25">
      <c r="C63" t="s">
        <v>161</v>
      </c>
      <c r="D63" s="4">
        <v>247261.68000000005</v>
      </c>
    </row>
    <row r="64" spans="1:4" x14ac:dyDescent="0.25">
      <c r="A64" t="s">
        <v>579</v>
      </c>
      <c r="B64" t="s">
        <v>370</v>
      </c>
      <c r="C64" t="s">
        <v>368</v>
      </c>
      <c r="D64" s="4">
        <v>1247068.31</v>
      </c>
    </row>
    <row r="65" spans="1:4" x14ac:dyDescent="0.25">
      <c r="A65" t="s">
        <v>580</v>
      </c>
      <c r="B65" t="s">
        <v>165</v>
      </c>
      <c r="C65" t="s">
        <v>166</v>
      </c>
      <c r="D65" s="4">
        <v>79195.58</v>
      </c>
    </row>
    <row r="66" spans="1:4" x14ac:dyDescent="0.25">
      <c r="A66" t="s">
        <v>581</v>
      </c>
      <c r="B66" t="s">
        <v>170</v>
      </c>
      <c r="C66" t="s">
        <v>168</v>
      </c>
      <c r="D66" s="4">
        <v>173762.02000000002</v>
      </c>
    </row>
    <row r="67" spans="1:4" x14ac:dyDescent="0.25">
      <c r="C67" t="s">
        <v>171</v>
      </c>
      <c r="D67" s="4">
        <v>165711.27999999997</v>
      </c>
    </row>
    <row r="68" spans="1:4" x14ac:dyDescent="0.25">
      <c r="A68" t="s">
        <v>582</v>
      </c>
      <c r="B68" t="s">
        <v>175</v>
      </c>
      <c r="C68" t="s">
        <v>177</v>
      </c>
      <c r="D68" s="4">
        <v>323437.36</v>
      </c>
    </row>
    <row r="69" spans="1:4" x14ac:dyDescent="0.25">
      <c r="A69" t="s">
        <v>583</v>
      </c>
      <c r="B69" t="s">
        <v>181</v>
      </c>
      <c r="C69" t="s">
        <v>179</v>
      </c>
      <c r="D69" s="4">
        <v>14136.819999999996</v>
      </c>
    </row>
    <row r="70" spans="1:4" x14ac:dyDescent="0.25">
      <c r="C70" t="s">
        <v>304</v>
      </c>
      <c r="D70" s="4">
        <v>7575.41</v>
      </c>
    </row>
    <row r="71" spans="1:4" x14ac:dyDescent="0.25">
      <c r="A71" t="s">
        <v>584</v>
      </c>
      <c r="B71" t="s">
        <v>325</v>
      </c>
      <c r="C71" t="s">
        <v>324</v>
      </c>
      <c r="D71" s="4">
        <v>25223.170000000002</v>
      </c>
    </row>
    <row r="72" spans="1:4" x14ac:dyDescent="0.25">
      <c r="A72" t="s">
        <v>585</v>
      </c>
      <c r="B72" t="s">
        <v>184</v>
      </c>
      <c r="C72" t="s">
        <v>523</v>
      </c>
      <c r="D72" s="4">
        <v>1377.05</v>
      </c>
    </row>
    <row r="73" spans="1:4" x14ac:dyDescent="0.25">
      <c r="C73" t="s">
        <v>526</v>
      </c>
      <c r="D73" s="4">
        <v>58507.75</v>
      </c>
    </row>
    <row r="74" spans="1:4" x14ac:dyDescent="0.25">
      <c r="C74" t="s">
        <v>182</v>
      </c>
      <c r="D74" s="4">
        <v>-1313.05</v>
      </c>
    </row>
    <row r="75" spans="1:4" x14ac:dyDescent="0.25">
      <c r="A75" t="s">
        <v>586</v>
      </c>
      <c r="B75" t="s">
        <v>186</v>
      </c>
      <c r="C75" t="s">
        <v>185</v>
      </c>
      <c r="D75" s="4">
        <v>-13829148.520000001</v>
      </c>
    </row>
    <row r="76" spans="1:4" x14ac:dyDescent="0.25">
      <c r="A76" t="s">
        <v>587</v>
      </c>
      <c r="B76" t="s">
        <v>189</v>
      </c>
      <c r="C76" t="s">
        <v>187</v>
      </c>
      <c r="D76" s="4">
        <v>748020.54</v>
      </c>
    </row>
    <row r="77" spans="1:4" x14ac:dyDescent="0.25">
      <c r="A77" t="s">
        <v>588</v>
      </c>
      <c r="B77" t="s">
        <v>540</v>
      </c>
      <c r="C77" t="s">
        <v>538</v>
      </c>
      <c r="D77" s="4">
        <v>14899.37</v>
      </c>
    </row>
    <row r="78" spans="1:4" x14ac:dyDescent="0.25">
      <c r="A78" t="s">
        <v>589</v>
      </c>
      <c r="B78" t="s">
        <v>192</v>
      </c>
      <c r="C78" t="s">
        <v>499</v>
      </c>
      <c r="D78" s="4">
        <v>294.48</v>
      </c>
    </row>
    <row r="79" spans="1:4" x14ac:dyDescent="0.25">
      <c r="A79" t="s">
        <v>590</v>
      </c>
      <c r="B79" t="s">
        <v>195</v>
      </c>
      <c r="C79" t="s">
        <v>193</v>
      </c>
      <c r="D79" s="4">
        <v>50276.110000000008</v>
      </c>
    </row>
    <row r="80" spans="1:4" x14ac:dyDescent="0.25">
      <c r="C80" t="s">
        <v>196</v>
      </c>
      <c r="D80" s="4">
        <v>103788.26000000001</v>
      </c>
    </row>
    <row r="81" spans="1:4" x14ac:dyDescent="0.25">
      <c r="A81" t="s">
        <v>591</v>
      </c>
      <c r="B81" t="s">
        <v>200</v>
      </c>
      <c r="C81" t="s">
        <v>198</v>
      </c>
      <c r="D81" s="4">
        <v>-979215.71</v>
      </c>
    </row>
    <row r="82" spans="1:4" x14ac:dyDescent="0.25">
      <c r="C82" t="s">
        <v>201</v>
      </c>
      <c r="D82" s="4">
        <v>-32220.68</v>
      </c>
    </row>
    <row r="83" spans="1:4" x14ac:dyDescent="0.25">
      <c r="C83" t="s">
        <v>400</v>
      </c>
      <c r="D83" s="4">
        <v>1181080.1100000001</v>
      </c>
    </row>
    <row r="84" spans="1:4" x14ac:dyDescent="0.25">
      <c r="A84" t="s">
        <v>592</v>
      </c>
      <c r="B84" t="s">
        <v>205</v>
      </c>
      <c r="C84" t="s">
        <v>203</v>
      </c>
      <c r="D84" s="4">
        <v>13053.939999999999</v>
      </c>
    </row>
    <row r="85" spans="1:4" x14ac:dyDescent="0.25">
      <c r="A85" t="s">
        <v>593</v>
      </c>
      <c r="B85" t="s">
        <v>208</v>
      </c>
      <c r="C85" t="s">
        <v>206</v>
      </c>
      <c r="D85" s="4">
        <v>16144.86</v>
      </c>
    </row>
    <row r="86" spans="1:4" x14ac:dyDescent="0.25">
      <c r="C86" t="s">
        <v>209</v>
      </c>
      <c r="D86" s="4">
        <v>11737725.949999999</v>
      </c>
    </row>
    <row r="87" spans="1:4" x14ac:dyDescent="0.25">
      <c r="C87" t="s">
        <v>214</v>
      </c>
      <c r="D87" s="4">
        <v>61511.94</v>
      </c>
    </row>
    <row r="88" spans="1:4" x14ac:dyDescent="0.25">
      <c r="C88" t="s">
        <v>216</v>
      </c>
      <c r="D88" s="4">
        <v>13344.62</v>
      </c>
    </row>
    <row r="89" spans="1:4" x14ac:dyDescent="0.25">
      <c r="A89" t="s">
        <v>594</v>
      </c>
      <c r="B89" t="s">
        <v>219</v>
      </c>
      <c r="C89" t="s">
        <v>217</v>
      </c>
      <c r="D89" s="4">
        <v>35540.06</v>
      </c>
    </row>
    <row r="90" spans="1:4" x14ac:dyDescent="0.25">
      <c r="A90" t="s">
        <v>595</v>
      </c>
      <c r="B90" t="s">
        <v>222</v>
      </c>
      <c r="C90" t="s">
        <v>220</v>
      </c>
      <c r="D90" s="4">
        <v>6562.3099999999995</v>
      </c>
    </row>
    <row r="91" spans="1:4" x14ac:dyDescent="0.25">
      <c r="A91" t="s">
        <v>596</v>
      </c>
      <c r="B91" t="s">
        <v>358</v>
      </c>
      <c r="C91" t="s">
        <v>356</v>
      </c>
      <c r="D91" s="4">
        <v>47199</v>
      </c>
    </row>
    <row r="92" spans="1:4" x14ac:dyDescent="0.25">
      <c r="A92" t="s">
        <v>597</v>
      </c>
      <c r="D92" s="4">
        <v>470633910.64000016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workbookViewId="0"/>
  </sheetViews>
  <sheetFormatPr defaultRowHeight="15" x14ac:dyDescent="0.25"/>
  <cols>
    <col min="7" max="7" width="16.28515625" bestFit="1" customWidth="1"/>
    <col min="8" max="8" width="40.140625" bestFit="1" customWidth="1"/>
  </cols>
  <sheetData>
    <row r="1" spans="1:8" x14ac:dyDescent="0.25">
      <c r="A1" s="20" t="s">
        <v>600</v>
      </c>
      <c r="B1" s="20" t="s">
        <v>602</v>
      </c>
      <c r="C1" s="20" t="s">
        <v>603</v>
      </c>
      <c r="D1" s="20" t="s">
        <v>543</v>
      </c>
      <c r="E1" s="20" t="s">
        <v>9</v>
      </c>
      <c r="F1" s="20" t="s">
        <v>3</v>
      </c>
      <c r="G1" s="20" t="s">
        <v>599</v>
      </c>
      <c r="H1" s="20" t="s">
        <v>605</v>
      </c>
    </row>
    <row r="2" spans="1:8" x14ac:dyDescent="0.25">
      <c r="A2">
        <v>119</v>
      </c>
      <c r="C2">
        <v>3060</v>
      </c>
      <c r="D2" s="21" t="s">
        <v>547</v>
      </c>
      <c r="E2" s="22" t="s">
        <v>19</v>
      </c>
      <c r="F2" t="s">
        <v>15</v>
      </c>
      <c r="G2" s="3">
        <v>45585930.210000008</v>
      </c>
      <c r="H2" t="s">
        <v>604</v>
      </c>
    </row>
    <row r="3" spans="1:8" x14ac:dyDescent="0.25">
      <c r="A3">
        <v>119</v>
      </c>
      <c r="C3">
        <v>3060</v>
      </c>
      <c r="D3" s="23" t="s">
        <v>548</v>
      </c>
      <c r="E3" s="22" t="s">
        <v>26</v>
      </c>
      <c r="F3" t="s">
        <v>24</v>
      </c>
      <c r="G3" s="3">
        <v>815513.01000000082</v>
      </c>
      <c r="H3" t="s">
        <v>604</v>
      </c>
    </row>
    <row r="4" spans="1:8" x14ac:dyDescent="0.25">
      <c r="A4">
        <v>119</v>
      </c>
      <c r="C4">
        <v>3060</v>
      </c>
      <c r="D4" s="23" t="s">
        <v>548</v>
      </c>
      <c r="E4" s="22" t="s">
        <v>26</v>
      </c>
      <c r="F4" t="s">
        <v>27</v>
      </c>
      <c r="G4" s="3">
        <v>141824.89000000001</v>
      </c>
      <c r="H4" t="s">
        <v>604</v>
      </c>
    </row>
    <row r="5" spans="1:8" x14ac:dyDescent="0.25">
      <c r="A5">
        <v>119</v>
      </c>
      <c r="C5">
        <v>3060</v>
      </c>
      <c r="D5" s="23" t="s">
        <v>548</v>
      </c>
      <c r="E5" s="22" t="s">
        <v>26</v>
      </c>
      <c r="F5" t="s">
        <v>247</v>
      </c>
      <c r="G5" s="3">
        <v>13452057.189999999</v>
      </c>
      <c r="H5" t="s">
        <v>604</v>
      </c>
    </row>
    <row r="6" spans="1:8" x14ac:dyDescent="0.25">
      <c r="A6">
        <v>119</v>
      </c>
      <c r="C6">
        <v>3060</v>
      </c>
      <c r="D6" s="23" t="s">
        <v>548</v>
      </c>
      <c r="E6" s="22" t="s">
        <v>26</v>
      </c>
      <c r="F6" t="s">
        <v>248</v>
      </c>
      <c r="G6" s="3">
        <v>160950.80000000002</v>
      </c>
      <c r="H6" t="s">
        <v>604</v>
      </c>
    </row>
    <row r="7" spans="1:8" x14ac:dyDescent="0.25">
      <c r="A7">
        <v>119</v>
      </c>
      <c r="C7">
        <v>3060</v>
      </c>
      <c r="D7" s="23" t="s">
        <v>548</v>
      </c>
      <c r="E7" s="22" t="s">
        <v>26</v>
      </c>
      <c r="F7" t="s">
        <v>250</v>
      </c>
      <c r="G7" s="3">
        <v>6864.79</v>
      </c>
      <c r="H7" t="s">
        <v>604</v>
      </c>
    </row>
    <row r="8" spans="1:8" x14ac:dyDescent="0.25">
      <c r="A8">
        <v>119</v>
      </c>
      <c r="C8">
        <v>3060</v>
      </c>
      <c r="D8" s="21" t="s">
        <v>549</v>
      </c>
      <c r="E8" s="22" t="s">
        <v>36</v>
      </c>
      <c r="F8" t="s">
        <v>34</v>
      </c>
      <c r="G8" s="3">
        <v>401.96000000000004</v>
      </c>
      <c r="H8" t="s">
        <v>604</v>
      </c>
    </row>
    <row r="9" spans="1:8" x14ac:dyDescent="0.25">
      <c r="A9">
        <v>119</v>
      </c>
      <c r="C9">
        <v>3060</v>
      </c>
      <c r="D9" s="21" t="s">
        <v>550</v>
      </c>
      <c r="E9" s="22" t="s">
        <v>39</v>
      </c>
      <c r="F9" t="s">
        <v>37</v>
      </c>
      <c r="G9" s="3">
        <v>11371.39</v>
      </c>
      <c r="H9" t="s">
        <v>604</v>
      </c>
    </row>
    <row r="10" spans="1:8" x14ac:dyDescent="0.25">
      <c r="A10">
        <v>119</v>
      </c>
      <c r="C10">
        <v>3060</v>
      </c>
      <c r="D10" s="21" t="s">
        <v>551</v>
      </c>
      <c r="E10" s="22" t="s">
        <v>227</v>
      </c>
      <c r="F10" t="s">
        <v>225</v>
      </c>
      <c r="G10" s="3">
        <v>10566.67</v>
      </c>
      <c r="H10" t="s">
        <v>604</v>
      </c>
    </row>
    <row r="11" spans="1:8" x14ac:dyDescent="0.25">
      <c r="A11">
        <v>119</v>
      </c>
      <c r="C11">
        <v>3060</v>
      </c>
      <c r="D11" s="21" t="s">
        <v>552</v>
      </c>
      <c r="E11" s="22" t="s">
        <v>42</v>
      </c>
      <c r="F11" t="s">
        <v>40</v>
      </c>
      <c r="G11" s="3">
        <v>692321.44</v>
      </c>
      <c r="H11" t="s">
        <v>604</v>
      </c>
    </row>
    <row r="12" spans="1:8" x14ac:dyDescent="0.25">
      <c r="A12">
        <v>119</v>
      </c>
      <c r="C12">
        <v>3060</v>
      </c>
      <c r="D12" s="21" t="s">
        <v>553</v>
      </c>
      <c r="E12" s="22" t="s">
        <v>45</v>
      </c>
      <c r="F12" t="s">
        <v>43</v>
      </c>
      <c r="G12" s="3">
        <v>68617547.829999983</v>
      </c>
      <c r="H12" t="s">
        <v>604</v>
      </c>
    </row>
    <row r="13" spans="1:8" x14ac:dyDescent="0.25">
      <c r="A13">
        <v>119</v>
      </c>
      <c r="C13">
        <v>3060</v>
      </c>
      <c r="D13" s="21" t="s">
        <v>554</v>
      </c>
      <c r="E13" s="22" t="s">
        <v>441</v>
      </c>
      <c r="F13" t="s">
        <v>440</v>
      </c>
      <c r="G13" s="3">
        <v>3467.86</v>
      </c>
      <c r="H13" t="s">
        <v>604</v>
      </c>
    </row>
    <row r="14" spans="1:8" x14ac:dyDescent="0.25">
      <c r="A14">
        <v>119</v>
      </c>
      <c r="C14">
        <v>3060</v>
      </c>
      <c r="D14" s="23" t="s">
        <v>555</v>
      </c>
      <c r="E14" s="22" t="s">
        <v>66</v>
      </c>
      <c r="F14" t="s">
        <v>64</v>
      </c>
      <c r="G14" s="3">
        <v>5913052.5700000003</v>
      </c>
      <c r="H14" t="s">
        <v>604</v>
      </c>
    </row>
    <row r="15" spans="1:8" x14ac:dyDescent="0.25">
      <c r="A15">
        <v>119</v>
      </c>
      <c r="B15" t="s">
        <v>601</v>
      </c>
      <c r="C15">
        <v>3060</v>
      </c>
      <c r="D15" s="23" t="s">
        <v>555</v>
      </c>
      <c r="E15" s="22" t="s">
        <v>66</v>
      </c>
      <c r="F15" t="s">
        <v>71</v>
      </c>
      <c r="G15" s="3">
        <v>-6966.86</v>
      </c>
      <c r="H15" t="s">
        <v>604</v>
      </c>
    </row>
    <row r="16" spans="1:8" x14ac:dyDescent="0.25">
      <c r="A16">
        <v>119</v>
      </c>
      <c r="C16">
        <v>3060</v>
      </c>
      <c r="D16" s="23" t="s">
        <v>556</v>
      </c>
      <c r="E16" s="22" t="s">
        <v>74</v>
      </c>
      <c r="F16" t="s">
        <v>491</v>
      </c>
      <c r="G16" s="3">
        <v>15952.039999999999</v>
      </c>
      <c r="H16" t="s">
        <v>604</v>
      </c>
    </row>
    <row r="17" spans="1:8" x14ac:dyDescent="0.25">
      <c r="A17">
        <v>119</v>
      </c>
      <c r="C17">
        <v>3060</v>
      </c>
      <c r="D17" s="23" t="s">
        <v>556</v>
      </c>
      <c r="E17" s="22" t="s">
        <v>74</v>
      </c>
      <c r="F17" t="s">
        <v>72</v>
      </c>
      <c r="G17" s="3">
        <v>1135.17</v>
      </c>
      <c r="H17" t="s">
        <v>604</v>
      </c>
    </row>
    <row r="18" spans="1:8" x14ac:dyDescent="0.25">
      <c r="A18">
        <v>119</v>
      </c>
      <c r="C18">
        <v>3060</v>
      </c>
      <c r="D18" s="21" t="s">
        <v>557</v>
      </c>
      <c r="E18" s="22" t="s">
        <v>77</v>
      </c>
      <c r="F18" t="s">
        <v>75</v>
      </c>
      <c r="G18" s="3">
        <v>1903.9700000000003</v>
      </c>
      <c r="H18" t="s">
        <v>604</v>
      </c>
    </row>
    <row r="19" spans="1:8" x14ac:dyDescent="0.25">
      <c r="A19">
        <v>119</v>
      </c>
      <c r="C19">
        <v>3060</v>
      </c>
      <c r="D19" s="23" t="s">
        <v>558</v>
      </c>
      <c r="E19" s="22" t="s">
        <v>80</v>
      </c>
      <c r="F19" t="s">
        <v>78</v>
      </c>
      <c r="G19" s="3">
        <v>5075.6999999999971</v>
      </c>
      <c r="H19" t="s">
        <v>604</v>
      </c>
    </row>
    <row r="20" spans="1:8" x14ac:dyDescent="0.25">
      <c r="A20">
        <v>119</v>
      </c>
      <c r="C20">
        <v>3060</v>
      </c>
      <c r="D20" s="23" t="s">
        <v>558</v>
      </c>
      <c r="E20" s="22" t="s">
        <v>80</v>
      </c>
      <c r="F20" t="s">
        <v>81</v>
      </c>
      <c r="G20" s="3">
        <v>22379.120000000003</v>
      </c>
      <c r="H20" t="s">
        <v>604</v>
      </c>
    </row>
    <row r="21" spans="1:8" x14ac:dyDescent="0.25">
      <c r="A21">
        <v>119</v>
      </c>
      <c r="C21">
        <v>3060</v>
      </c>
      <c r="D21" s="23" t="s">
        <v>558</v>
      </c>
      <c r="E21" s="22" t="s">
        <v>80</v>
      </c>
      <c r="F21" t="s">
        <v>83</v>
      </c>
      <c r="G21" s="3">
        <v>26173.02</v>
      </c>
      <c r="H21" t="s">
        <v>604</v>
      </c>
    </row>
    <row r="22" spans="1:8" x14ac:dyDescent="0.25">
      <c r="A22">
        <v>119</v>
      </c>
      <c r="C22">
        <v>3060</v>
      </c>
      <c r="D22" s="23" t="s">
        <v>558</v>
      </c>
      <c r="E22" s="22" t="s">
        <v>80</v>
      </c>
      <c r="F22" t="s">
        <v>520</v>
      </c>
      <c r="G22" s="3">
        <v>1227984.04</v>
      </c>
      <c r="H22" t="s">
        <v>604</v>
      </c>
    </row>
    <row r="23" spans="1:8" x14ac:dyDescent="0.25">
      <c r="A23">
        <v>119</v>
      </c>
      <c r="C23">
        <v>3060</v>
      </c>
      <c r="D23" s="23" t="s">
        <v>558</v>
      </c>
      <c r="E23" s="22" t="s">
        <v>80</v>
      </c>
      <c r="F23" t="s">
        <v>85</v>
      </c>
      <c r="G23" s="3">
        <v>102708.06</v>
      </c>
      <c r="H23" t="s">
        <v>604</v>
      </c>
    </row>
    <row r="24" spans="1:8" x14ac:dyDescent="0.25">
      <c r="A24">
        <v>119</v>
      </c>
      <c r="C24">
        <v>3060</v>
      </c>
      <c r="D24" s="23" t="s">
        <v>559</v>
      </c>
      <c r="E24" s="22" t="s">
        <v>89</v>
      </c>
      <c r="F24" t="s">
        <v>87</v>
      </c>
      <c r="G24" s="3">
        <v>2301730.36</v>
      </c>
      <c r="H24" t="s">
        <v>604</v>
      </c>
    </row>
    <row r="25" spans="1:8" x14ac:dyDescent="0.25">
      <c r="A25">
        <v>119</v>
      </c>
      <c r="B25" t="s">
        <v>601</v>
      </c>
      <c r="C25">
        <v>3060</v>
      </c>
      <c r="D25" s="23" t="s">
        <v>559</v>
      </c>
      <c r="E25" s="22" t="s">
        <v>89</v>
      </c>
      <c r="F25" t="s">
        <v>90</v>
      </c>
      <c r="G25" s="3">
        <v>-69089.540000000037</v>
      </c>
      <c r="H25" t="s">
        <v>604</v>
      </c>
    </row>
    <row r="26" spans="1:8" x14ac:dyDescent="0.25">
      <c r="A26">
        <v>119</v>
      </c>
      <c r="C26">
        <v>3060</v>
      </c>
      <c r="D26" s="21" t="s">
        <v>560</v>
      </c>
      <c r="E26" s="22" t="s">
        <v>383</v>
      </c>
      <c r="F26" t="s">
        <v>382</v>
      </c>
      <c r="G26" s="3">
        <v>8716.86</v>
      </c>
      <c r="H26" t="s">
        <v>604</v>
      </c>
    </row>
    <row r="27" spans="1:8" x14ac:dyDescent="0.25">
      <c r="A27">
        <v>119</v>
      </c>
      <c r="C27">
        <v>3060</v>
      </c>
      <c r="D27" s="23" t="s">
        <v>561</v>
      </c>
      <c r="E27" s="22" t="s">
        <v>94</v>
      </c>
      <c r="F27" t="s">
        <v>92</v>
      </c>
      <c r="G27" s="3">
        <v>216.25999999999476</v>
      </c>
      <c r="H27" t="s">
        <v>604</v>
      </c>
    </row>
    <row r="28" spans="1:8" x14ac:dyDescent="0.25">
      <c r="A28">
        <v>119</v>
      </c>
      <c r="C28">
        <v>3060</v>
      </c>
      <c r="D28" s="23" t="s">
        <v>561</v>
      </c>
      <c r="E28" s="22" t="s">
        <v>94</v>
      </c>
      <c r="F28" t="s">
        <v>409</v>
      </c>
      <c r="G28" s="3">
        <v>7122.64</v>
      </c>
      <c r="H28" t="s">
        <v>604</v>
      </c>
    </row>
    <row r="29" spans="1:8" x14ac:dyDescent="0.25">
      <c r="A29">
        <v>119</v>
      </c>
      <c r="C29">
        <v>3060</v>
      </c>
      <c r="D29" s="23" t="s">
        <v>561</v>
      </c>
      <c r="E29" s="22" t="s">
        <v>94</v>
      </c>
      <c r="F29" t="s">
        <v>410</v>
      </c>
      <c r="G29" s="3">
        <v>24172.639999999999</v>
      </c>
      <c r="H29" t="s">
        <v>604</v>
      </c>
    </row>
    <row r="30" spans="1:8" x14ac:dyDescent="0.25">
      <c r="A30">
        <v>119</v>
      </c>
      <c r="C30">
        <v>3060</v>
      </c>
      <c r="D30" s="23" t="s">
        <v>561</v>
      </c>
      <c r="E30" s="22" t="s">
        <v>94</v>
      </c>
      <c r="F30" t="s">
        <v>412</v>
      </c>
      <c r="G30" s="3">
        <v>59342.66</v>
      </c>
      <c r="H30" t="s">
        <v>604</v>
      </c>
    </row>
    <row r="31" spans="1:8" x14ac:dyDescent="0.25">
      <c r="A31">
        <v>119</v>
      </c>
      <c r="C31">
        <v>3060</v>
      </c>
      <c r="D31" s="23" t="s">
        <v>561</v>
      </c>
      <c r="E31" s="22" t="s">
        <v>94</v>
      </c>
      <c r="F31" t="s">
        <v>413</v>
      </c>
      <c r="G31" s="3">
        <v>500000</v>
      </c>
      <c r="H31" t="s">
        <v>604</v>
      </c>
    </row>
    <row r="32" spans="1:8" x14ac:dyDescent="0.25">
      <c r="A32">
        <v>119</v>
      </c>
      <c r="C32">
        <v>3060</v>
      </c>
      <c r="D32" s="21" t="s">
        <v>562</v>
      </c>
      <c r="E32" s="22" t="s">
        <v>97</v>
      </c>
      <c r="F32" t="s">
        <v>95</v>
      </c>
      <c r="G32" s="3">
        <v>16863.849999999999</v>
      </c>
      <c r="H32" t="s">
        <v>604</v>
      </c>
    </row>
    <row r="33" spans="1:8" x14ac:dyDescent="0.25">
      <c r="A33">
        <v>119</v>
      </c>
      <c r="C33">
        <v>3060</v>
      </c>
      <c r="D33" s="21" t="s">
        <v>563</v>
      </c>
      <c r="E33" s="22" t="s">
        <v>100</v>
      </c>
      <c r="F33" t="s">
        <v>98</v>
      </c>
      <c r="G33" s="3">
        <v>35190272.18</v>
      </c>
      <c r="H33" t="s">
        <v>604</v>
      </c>
    </row>
    <row r="34" spans="1:8" x14ac:dyDescent="0.25">
      <c r="A34">
        <v>119</v>
      </c>
      <c r="C34">
        <v>3060</v>
      </c>
      <c r="D34" s="23" t="s">
        <v>564</v>
      </c>
      <c r="E34" s="22" t="s">
        <v>106</v>
      </c>
      <c r="F34" t="s">
        <v>484</v>
      </c>
      <c r="G34" s="3">
        <v>366876.86000000004</v>
      </c>
      <c r="H34" t="s">
        <v>604</v>
      </c>
    </row>
    <row r="35" spans="1:8" x14ac:dyDescent="0.25">
      <c r="A35">
        <v>119</v>
      </c>
      <c r="B35" t="s">
        <v>601</v>
      </c>
      <c r="C35">
        <v>3060</v>
      </c>
      <c r="D35" s="23" t="s">
        <v>564</v>
      </c>
      <c r="E35" s="22" t="s">
        <v>106</v>
      </c>
      <c r="F35" t="s">
        <v>104</v>
      </c>
      <c r="G35" s="3">
        <v>-58504.700000000004</v>
      </c>
      <c r="H35" t="s">
        <v>604</v>
      </c>
    </row>
    <row r="36" spans="1:8" x14ac:dyDescent="0.25">
      <c r="A36">
        <v>119</v>
      </c>
      <c r="B36" t="s">
        <v>601</v>
      </c>
      <c r="C36">
        <v>3060</v>
      </c>
      <c r="D36" s="23" t="s">
        <v>565</v>
      </c>
      <c r="E36" s="22" t="s">
        <v>110</v>
      </c>
      <c r="F36" t="s">
        <v>108</v>
      </c>
      <c r="G36" s="3">
        <v>-828.79</v>
      </c>
      <c r="H36" t="s">
        <v>604</v>
      </c>
    </row>
    <row r="37" spans="1:8" x14ac:dyDescent="0.25">
      <c r="A37">
        <v>119</v>
      </c>
      <c r="C37">
        <v>3060</v>
      </c>
      <c r="D37" s="23" t="s">
        <v>565</v>
      </c>
      <c r="E37" s="22" t="s">
        <v>110</v>
      </c>
      <c r="F37" t="s">
        <v>111</v>
      </c>
      <c r="G37" s="3">
        <v>18144677.050000001</v>
      </c>
      <c r="H37" t="s">
        <v>604</v>
      </c>
    </row>
    <row r="38" spans="1:8" x14ac:dyDescent="0.25">
      <c r="A38">
        <v>119</v>
      </c>
      <c r="C38">
        <v>3060</v>
      </c>
      <c r="D38" s="21" t="s">
        <v>566</v>
      </c>
      <c r="E38" s="22" t="s">
        <v>115</v>
      </c>
      <c r="F38" t="s">
        <v>113</v>
      </c>
      <c r="G38" s="3">
        <v>48849.87999999999</v>
      </c>
      <c r="H38" t="s">
        <v>604</v>
      </c>
    </row>
    <row r="39" spans="1:8" x14ac:dyDescent="0.25">
      <c r="A39">
        <v>119</v>
      </c>
      <c r="C39">
        <v>3060</v>
      </c>
      <c r="D39" s="21" t="s">
        <v>567</v>
      </c>
      <c r="E39" s="22" t="s">
        <v>118</v>
      </c>
      <c r="F39" t="s">
        <v>116</v>
      </c>
      <c r="G39" s="3">
        <v>1367653.03</v>
      </c>
      <c r="H39" t="s">
        <v>604</v>
      </c>
    </row>
    <row r="40" spans="1:8" x14ac:dyDescent="0.25">
      <c r="A40">
        <v>119</v>
      </c>
      <c r="C40">
        <v>3060</v>
      </c>
      <c r="D40" s="21" t="s">
        <v>568</v>
      </c>
      <c r="E40" s="22" t="s">
        <v>121</v>
      </c>
      <c r="F40" t="s">
        <v>119</v>
      </c>
      <c r="G40" s="3">
        <v>574817.41999999993</v>
      </c>
      <c r="H40" t="s">
        <v>604</v>
      </c>
    </row>
    <row r="41" spans="1:8" x14ac:dyDescent="0.25">
      <c r="A41">
        <v>119</v>
      </c>
      <c r="C41">
        <v>3060</v>
      </c>
      <c r="D41" s="21" t="s">
        <v>569</v>
      </c>
      <c r="E41" s="22" t="s">
        <v>124</v>
      </c>
      <c r="F41" t="s">
        <v>122</v>
      </c>
      <c r="G41" s="3">
        <v>1315788.6100000001</v>
      </c>
      <c r="H41" t="s">
        <v>604</v>
      </c>
    </row>
    <row r="42" spans="1:8" x14ac:dyDescent="0.25">
      <c r="A42">
        <v>119</v>
      </c>
      <c r="C42">
        <v>3060</v>
      </c>
      <c r="D42" s="23" t="s">
        <v>570</v>
      </c>
      <c r="E42" s="22" t="s">
        <v>127</v>
      </c>
      <c r="F42" t="s">
        <v>254</v>
      </c>
      <c r="G42" s="3">
        <v>30000000</v>
      </c>
      <c r="H42" t="s">
        <v>604</v>
      </c>
    </row>
    <row r="43" spans="1:8" x14ac:dyDescent="0.25">
      <c r="A43">
        <v>119</v>
      </c>
      <c r="C43">
        <v>3060</v>
      </c>
      <c r="D43" s="23" t="s">
        <v>570</v>
      </c>
      <c r="E43" s="22" t="s">
        <v>127</v>
      </c>
      <c r="F43" t="s">
        <v>125</v>
      </c>
      <c r="G43" s="3">
        <v>1436200.77</v>
      </c>
      <c r="H43" t="s">
        <v>604</v>
      </c>
    </row>
    <row r="44" spans="1:8" x14ac:dyDescent="0.25">
      <c r="A44">
        <v>119</v>
      </c>
      <c r="C44">
        <v>3060</v>
      </c>
      <c r="D44" s="23" t="s">
        <v>570</v>
      </c>
      <c r="E44" s="22" t="s">
        <v>127</v>
      </c>
      <c r="F44" t="s">
        <v>128</v>
      </c>
      <c r="G44" s="3">
        <v>2203801.29</v>
      </c>
      <c r="H44" t="s">
        <v>604</v>
      </c>
    </row>
    <row r="45" spans="1:8" x14ac:dyDescent="0.25">
      <c r="A45">
        <v>119</v>
      </c>
      <c r="C45">
        <v>3060</v>
      </c>
      <c r="D45" s="21" t="s">
        <v>571</v>
      </c>
      <c r="E45" s="22" t="s">
        <v>132</v>
      </c>
      <c r="F45" t="s">
        <v>130</v>
      </c>
      <c r="G45" s="3">
        <v>174015710.75999999</v>
      </c>
      <c r="H45" t="s">
        <v>604</v>
      </c>
    </row>
    <row r="46" spans="1:8" x14ac:dyDescent="0.25">
      <c r="A46">
        <v>119</v>
      </c>
      <c r="C46">
        <v>3060</v>
      </c>
      <c r="D46" s="21" t="s">
        <v>572</v>
      </c>
      <c r="E46" s="22" t="s">
        <v>317</v>
      </c>
      <c r="F46" t="s">
        <v>315</v>
      </c>
      <c r="G46" s="3">
        <v>18824106.989999998</v>
      </c>
      <c r="H46" t="s">
        <v>604</v>
      </c>
    </row>
    <row r="47" spans="1:8" x14ac:dyDescent="0.25">
      <c r="A47">
        <v>119</v>
      </c>
      <c r="B47" t="s">
        <v>601</v>
      </c>
      <c r="C47">
        <v>3060</v>
      </c>
      <c r="D47" s="23" t="s">
        <v>573</v>
      </c>
      <c r="E47" s="22" t="s">
        <v>135</v>
      </c>
      <c r="F47" t="s">
        <v>133</v>
      </c>
      <c r="G47" s="3">
        <v>-31099.78</v>
      </c>
      <c r="H47" t="s">
        <v>604</v>
      </c>
    </row>
    <row r="48" spans="1:8" x14ac:dyDescent="0.25">
      <c r="A48">
        <v>119</v>
      </c>
      <c r="C48">
        <v>3060</v>
      </c>
      <c r="D48" s="23" t="s">
        <v>573</v>
      </c>
      <c r="E48" s="22" t="s">
        <v>135</v>
      </c>
      <c r="F48" t="s">
        <v>136</v>
      </c>
      <c r="G48" s="3">
        <v>402847.85</v>
      </c>
      <c r="H48" t="s">
        <v>604</v>
      </c>
    </row>
    <row r="49" spans="1:8" x14ac:dyDescent="0.25">
      <c r="A49">
        <v>119</v>
      </c>
      <c r="C49">
        <v>3060</v>
      </c>
      <c r="D49" s="21" t="s">
        <v>574</v>
      </c>
      <c r="E49" s="22" t="s">
        <v>140</v>
      </c>
      <c r="F49" t="s">
        <v>138</v>
      </c>
      <c r="G49" s="3">
        <v>11350.160000000002</v>
      </c>
      <c r="H49" t="s">
        <v>604</v>
      </c>
    </row>
    <row r="50" spans="1:8" x14ac:dyDescent="0.25">
      <c r="A50">
        <v>119</v>
      </c>
      <c r="C50">
        <v>3060</v>
      </c>
      <c r="D50" s="23" t="s">
        <v>575</v>
      </c>
      <c r="E50" s="22" t="s">
        <v>143</v>
      </c>
      <c r="F50" t="s">
        <v>460</v>
      </c>
      <c r="G50" s="3">
        <v>43800000</v>
      </c>
      <c r="H50" t="s">
        <v>604</v>
      </c>
    </row>
    <row r="51" spans="1:8" x14ac:dyDescent="0.25">
      <c r="A51">
        <v>119</v>
      </c>
      <c r="C51">
        <v>3060</v>
      </c>
      <c r="D51" s="23" t="s">
        <v>575</v>
      </c>
      <c r="E51" s="22" t="s">
        <v>143</v>
      </c>
      <c r="F51" t="s">
        <v>141</v>
      </c>
      <c r="G51" s="3">
        <v>1111547.05</v>
      </c>
      <c r="H51" t="s">
        <v>604</v>
      </c>
    </row>
    <row r="52" spans="1:8" x14ac:dyDescent="0.25">
      <c r="A52">
        <v>119</v>
      </c>
      <c r="B52" t="s">
        <v>601</v>
      </c>
      <c r="C52">
        <v>3060</v>
      </c>
      <c r="D52" s="23" t="s">
        <v>575</v>
      </c>
      <c r="E52" s="22" t="s">
        <v>143</v>
      </c>
      <c r="F52" t="s">
        <v>144</v>
      </c>
      <c r="G52" s="3">
        <v>-9078.59</v>
      </c>
      <c r="H52" t="s">
        <v>604</v>
      </c>
    </row>
    <row r="53" spans="1:8" x14ac:dyDescent="0.25">
      <c r="A53">
        <v>119</v>
      </c>
      <c r="B53" t="s">
        <v>601</v>
      </c>
      <c r="C53">
        <v>3060</v>
      </c>
      <c r="D53" s="23" t="s">
        <v>576</v>
      </c>
      <c r="E53" s="22" t="s">
        <v>148</v>
      </c>
      <c r="F53" t="s">
        <v>146</v>
      </c>
      <c r="G53" s="3">
        <v>-99.99</v>
      </c>
      <c r="H53" t="s">
        <v>604</v>
      </c>
    </row>
    <row r="54" spans="1:8" x14ac:dyDescent="0.25">
      <c r="A54">
        <v>119</v>
      </c>
      <c r="C54">
        <v>3060</v>
      </c>
      <c r="D54" s="23" t="s">
        <v>576</v>
      </c>
      <c r="E54" s="22" t="s">
        <v>148</v>
      </c>
      <c r="F54" t="s">
        <v>534</v>
      </c>
      <c r="G54" s="3">
        <v>18551.78</v>
      </c>
      <c r="H54" t="s">
        <v>604</v>
      </c>
    </row>
    <row r="55" spans="1:8" x14ac:dyDescent="0.25">
      <c r="A55">
        <v>119</v>
      </c>
      <c r="C55">
        <v>3060</v>
      </c>
      <c r="D55" s="23" t="s">
        <v>577</v>
      </c>
      <c r="E55" s="22" t="s">
        <v>151</v>
      </c>
      <c r="F55" t="s">
        <v>149</v>
      </c>
      <c r="G55" s="3">
        <v>34506.01</v>
      </c>
      <c r="H55" t="s">
        <v>604</v>
      </c>
    </row>
    <row r="56" spans="1:8" x14ac:dyDescent="0.25">
      <c r="A56">
        <v>119</v>
      </c>
      <c r="C56">
        <v>3060</v>
      </c>
      <c r="D56" s="23" t="s">
        <v>577</v>
      </c>
      <c r="E56" s="22" t="s">
        <v>151</v>
      </c>
      <c r="F56" t="s">
        <v>152</v>
      </c>
      <c r="G56" s="3">
        <v>4164.51</v>
      </c>
      <c r="H56" t="s">
        <v>604</v>
      </c>
    </row>
    <row r="57" spans="1:8" x14ac:dyDescent="0.25">
      <c r="A57">
        <v>119</v>
      </c>
      <c r="C57">
        <v>3060</v>
      </c>
      <c r="D57" s="23" t="s">
        <v>578</v>
      </c>
      <c r="E57" s="22" t="s">
        <v>156</v>
      </c>
      <c r="F57" t="s">
        <v>154</v>
      </c>
      <c r="G57" s="3">
        <v>588894.76</v>
      </c>
      <c r="H57" t="s">
        <v>604</v>
      </c>
    </row>
    <row r="58" spans="1:8" x14ac:dyDescent="0.25">
      <c r="A58">
        <v>119</v>
      </c>
      <c r="C58">
        <v>3060</v>
      </c>
      <c r="D58" s="23" t="s">
        <v>578</v>
      </c>
      <c r="E58" s="22" t="s">
        <v>156</v>
      </c>
      <c r="F58" t="s">
        <v>157</v>
      </c>
      <c r="G58" s="3">
        <v>15377.720000000001</v>
      </c>
      <c r="H58" t="s">
        <v>604</v>
      </c>
    </row>
    <row r="59" spans="1:8" x14ac:dyDescent="0.25">
      <c r="A59">
        <v>119</v>
      </c>
      <c r="C59">
        <v>3060</v>
      </c>
      <c r="D59" s="23" t="s">
        <v>578</v>
      </c>
      <c r="E59" s="22" t="s">
        <v>156</v>
      </c>
      <c r="F59" t="s">
        <v>159</v>
      </c>
      <c r="G59" s="3">
        <v>69437.19</v>
      </c>
      <c r="H59" t="s">
        <v>604</v>
      </c>
    </row>
    <row r="60" spans="1:8" x14ac:dyDescent="0.25">
      <c r="A60">
        <v>119</v>
      </c>
      <c r="C60">
        <v>3060</v>
      </c>
      <c r="D60" s="23" t="s">
        <v>578</v>
      </c>
      <c r="E60" s="22" t="s">
        <v>156</v>
      </c>
      <c r="F60" t="s">
        <v>161</v>
      </c>
      <c r="G60" s="3">
        <v>247261.68000000005</v>
      </c>
      <c r="H60" t="s">
        <v>604</v>
      </c>
    </row>
    <row r="61" spans="1:8" x14ac:dyDescent="0.25">
      <c r="A61">
        <v>119</v>
      </c>
      <c r="C61">
        <v>3060</v>
      </c>
      <c r="D61" s="21" t="s">
        <v>579</v>
      </c>
      <c r="E61" s="22" t="s">
        <v>370</v>
      </c>
      <c r="F61" t="s">
        <v>368</v>
      </c>
      <c r="G61" s="3">
        <v>1247068.31</v>
      </c>
      <c r="H61" t="s">
        <v>604</v>
      </c>
    </row>
    <row r="62" spans="1:8" x14ac:dyDescent="0.25">
      <c r="A62">
        <v>119</v>
      </c>
      <c r="C62">
        <v>3060</v>
      </c>
      <c r="D62" s="21" t="s">
        <v>580</v>
      </c>
      <c r="E62" s="22" t="s">
        <v>165</v>
      </c>
      <c r="F62" t="s">
        <v>166</v>
      </c>
      <c r="G62" s="3">
        <v>79195.58</v>
      </c>
      <c r="H62" t="s">
        <v>604</v>
      </c>
    </row>
    <row r="63" spans="1:8" x14ac:dyDescent="0.25">
      <c r="A63">
        <v>119</v>
      </c>
      <c r="C63">
        <v>3060</v>
      </c>
      <c r="D63" s="23" t="s">
        <v>581</v>
      </c>
      <c r="E63" s="22" t="s">
        <v>170</v>
      </c>
      <c r="F63" t="s">
        <v>168</v>
      </c>
      <c r="G63" s="3">
        <v>173762.02000000002</v>
      </c>
      <c r="H63" t="s">
        <v>604</v>
      </c>
    </row>
    <row r="64" spans="1:8" x14ac:dyDescent="0.25">
      <c r="A64">
        <v>119</v>
      </c>
      <c r="C64">
        <v>3060</v>
      </c>
      <c r="D64" s="23" t="s">
        <v>581</v>
      </c>
      <c r="E64" s="22" t="s">
        <v>170</v>
      </c>
      <c r="F64" t="s">
        <v>171</v>
      </c>
      <c r="G64" s="3">
        <v>165711.27999999997</v>
      </c>
      <c r="H64" t="s">
        <v>604</v>
      </c>
    </row>
    <row r="65" spans="1:8" x14ac:dyDescent="0.25">
      <c r="A65">
        <v>119</v>
      </c>
      <c r="C65">
        <v>3060</v>
      </c>
      <c r="D65" s="21" t="s">
        <v>582</v>
      </c>
      <c r="E65" s="22" t="s">
        <v>175</v>
      </c>
      <c r="F65" t="s">
        <v>177</v>
      </c>
      <c r="G65" s="3">
        <v>323437.36</v>
      </c>
      <c r="H65" t="s">
        <v>604</v>
      </c>
    </row>
    <row r="66" spans="1:8" x14ac:dyDescent="0.25">
      <c r="A66">
        <v>119</v>
      </c>
      <c r="C66">
        <v>3060</v>
      </c>
      <c r="D66" s="23" t="s">
        <v>583</v>
      </c>
      <c r="E66" s="22" t="s">
        <v>181</v>
      </c>
      <c r="F66" t="s">
        <v>179</v>
      </c>
      <c r="G66" s="3">
        <v>14136.819999999996</v>
      </c>
      <c r="H66" t="s">
        <v>604</v>
      </c>
    </row>
    <row r="67" spans="1:8" x14ac:dyDescent="0.25">
      <c r="A67">
        <v>119</v>
      </c>
      <c r="C67">
        <v>3060</v>
      </c>
      <c r="D67" s="23" t="s">
        <v>583</v>
      </c>
      <c r="E67" s="22" t="s">
        <v>181</v>
      </c>
      <c r="F67" t="s">
        <v>304</v>
      </c>
      <c r="G67" s="3">
        <v>7575.41</v>
      </c>
      <c r="H67" t="s">
        <v>604</v>
      </c>
    </row>
    <row r="68" spans="1:8" x14ac:dyDescent="0.25">
      <c r="A68">
        <v>119</v>
      </c>
      <c r="C68">
        <v>3060</v>
      </c>
      <c r="D68" s="21" t="s">
        <v>584</v>
      </c>
      <c r="E68" s="22" t="s">
        <v>325</v>
      </c>
      <c r="F68" t="s">
        <v>324</v>
      </c>
      <c r="G68" s="3">
        <v>25223.170000000002</v>
      </c>
      <c r="H68" t="s">
        <v>604</v>
      </c>
    </row>
    <row r="69" spans="1:8" x14ac:dyDescent="0.25">
      <c r="A69">
        <v>119</v>
      </c>
      <c r="C69">
        <v>3060</v>
      </c>
      <c r="D69" s="23" t="s">
        <v>585</v>
      </c>
      <c r="E69" s="22" t="s">
        <v>184</v>
      </c>
      <c r="F69" t="s">
        <v>523</v>
      </c>
      <c r="G69" s="3">
        <v>1377.05</v>
      </c>
      <c r="H69" t="s">
        <v>604</v>
      </c>
    </row>
    <row r="70" spans="1:8" x14ac:dyDescent="0.25">
      <c r="A70">
        <v>119</v>
      </c>
      <c r="C70">
        <v>3060</v>
      </c>
      <c r="D70" s="23" t="s">
        <v>585</v>
      </c>
      <c r="E70" s="22" t="s">
        <v>184</v>
      </c>
      <c r="F70" t="s">
        <v>526</v>
      </c>
      <c r="G70" s="3">
        <v>58507.75</v>
      </c>
      <c r="H70" t="s">
        <v>604</v>
      </c>
    </row>
    <row r="71" spans="1:8" x14ac:dyDescent="0.25">
      <c r="A71">
        <v>119</v>
      </c>
      <c r="B71" t="s">
        <v>601</v>
      </c>
      <c r="C71">
        <v>3060</v>
      </c>
      <c r="D71" s="23" t="s">
        <v>585</v>
      </c>
      <c r="E71" s="22" t="s">
        <v>184</v>
      </c>
      <c r="F71" t="s">
        <v>182</v>
      </c>
      <c r="G71" s="3">
        <v>-1313.05</v>
      </c>
      <c r="H71" t="s">
        <v>604</v>
      </c>
    </row>
    <row r="72" spans="1:8" x14ac:dyDescent="0.25">
      <c r="A72">
        <v>119</v>
      </c>
      <c r="B72" t="s">
        <v>601</v>
      </c>
      <c r="C72">
        <v>3060</v>
      </c>
      <c r="D72" s="21" t="s">
        <v>586</v>
      </c>
      <c r="E72" s="22" t="s">
        <v>186</v>
      </c>
      <c r="F72" t="s">
        <v>185</v>
      </c>
      <c r="G72" s="3">
        <v>-13829148.520000001</v>
      </c>
      <c r="H72" t="s">
        <v>604</v>
      </c>
    </row>
    <row r="73" spans="1:8" x14ac:dyDescent="0.25">
      <c r="A73">
        <v>119</v>
      </c>
      <c r="C73">
        <v>3060</v>
      </c>
      <c r="D73" s="21" t="s">
        <v>587</v>
      </c>
      <c r="E73" s="22" t="s">
        <v>189</v>
      </c>
      <c r="F73" t="s">
        <v>187</v>
      </c>
      <c r="G73" s="3">
        <v>748020.54</v>
      </c>
      <c r="H73" t="s">
        <v>604</v>
      </c>
    </row>
    <row r="74" spans="1:8" x14ac:dyDescent="0.25">
      <c r="A74">
        <v>119</v>
      </c>
      <c r="C74">
        <v>3060</v>
      </c>
      <c r="D74" s="21" t="s">
        <v>588</v>
      </c>
      <c r="E74" s="22" t="s">
        <v>540</v>
      </c>
      <c r="F74" t="s">
        <v>538</v>
      </c>
      <c r="G74" s="3">
        <v>14899.37</v>
      </c>
      <c r="H74" t="s">
        <v>604</v>
      </c>
    </row>
    <row r="75" spans="1:8" x14ac:dyDescent="0.25">
      <c r="A75">
        <v>119</v>
      </c>
      <c r="C75">
        <v>3060</v>
      </c>
      <c r="D75" s="21" t="s">
        <v>589</v>
      </c>
      <c r="E75" s="22" t="s">
        <v>192</v>
      </c>
      <c r="F75" t="s">
        <v>499</v>
      </c>
      <c r="G75" s="3">
        <v>294.48</v>
      </c>
      <c r="H75" t="s">
        <v>604</v>
      </c>
    </row>
    <row r="76" spans="1:8" x14ac:dyDescent="0.25">
      <c r="A76">
        <v>119</v>
      </c>
      <c r="C76">
        <v>3060</v>
      </c>
      <c r="D76" s="23" t="s">
        <v>590</v>
      </c>
      <c r="E76" s="22" t="s">
        <v>195</v>
      </c>
      <c r="F76" t="s">
        <v>193</v>
      </c>
      <c r="G76" s="3">
        <v>50276.110000000008</v>
      </c>
      <c r="H76" t="s">
        <v>604</v>
      </c>
    </row>
    <row r="77" spans="1:8" x14ac:dyDescent="0.25">
      <c r="A77">
        <v>119</v>
      </c>
      <c r="C77">
        <v>3060</v>
      </c>
      <c r="D77" s="23" t="s">
        <v>590</v>
      </c>
      <c r="E77" s="22" t="s">
        <v>195</v>
      </c>
      <c r="F77" t="s">
        <v>196</v>
      </c>
      <c r="G77" s="3">
        <v>103788.26000000001</v>
      </c>
      <c r="H77" t="s">
        <v>604</v>
      </c>
    </row>
    <row r="78" spans="1:8" x14ac:dyDescent="0.25">
      <c r="A78">
        <v>119</v>
      </c>
      <c r="B78" t="s">
        <v>601</v>
      </c>
      <c r="C78">
        <v>3060</v>
      </c>
      <c r="D78" s="23" t="s">
        <v>591</v>
      </c>
      <c r="E78" s="22" t="s">
        <v>200</v>
      </c>
      <c r="F78" t="s">
        <v>198</v>
      </c>
      <c r="G78" s="3">
        <v>-979215.71</v>
      </c>
      <c r="H78" t="s">
        <v>604</v>
      </c>
    </row>
    <row r="79" spans="1:8" x14ac:dyDescent="0.25">
      <c r="A79">
        <v>119</v>
      </c>
      <c r="B79" t="s">
        <v>601</v>
      </c>
      <c r="C79">
        <v>3060</v>
      </c>
      <c r="D79" s="23" t="s">
        <v>591</v>
      </c>
      <c r="E79" s="22" t="s">
        <v>200</v>
      </c>
      <c r="F79" t="s">
        <v>201</v>
      </c>
      <c r="G79" s="3">
        <v>-32220.68</v>
      </c>
      <c r="H79" t="s">
        <v>604</v>
      </c>
    </row>
    <row r="80" spans="1:8" x14ac:dyDescent="0.25">
      <c r="A80">
        <v>119</v>
      </c>
      <c r="C80">
        <v>3060</v>
      </c>
      <c r="D80" s="23" t="s">
        <v>591</v>
      </c>
      <c r="E80" s="22" t="s">
        <v>200</v>
      </c>
      <c r="F80" t="s">
        <v>400</v>
      </c>
      <c r="G80" s="3">
        <v>1181080.1100000001</v>
      </c>
      <c r="H80" t="s">
        <v>604</v>
      </c>
    </row>
    <row r="81" spans="1:8" x14ac:dyDescent="0.25">
      <c r="A81">
        <v>119</v>
      </c>
      <c r="C81">
        <v>3060</v>
      </c>
      <c r="D81" s="21" t="s">
        <v>592</v>
      </c>
      <c r="E81" s="22" t="s">
        <v>205</v>
      </c>
      <c r="F81" t="s">
        <v>203</v>
      </c>
      <c r="G81" s="3">
        <v>13053.939999999999</v>
      </c>
      <c r="H81" t="s">
        <v>604</v>
      </c>
    </row>
    <row r="82" spans="1:8" x14ac:dyDescent="0.25">
      <c r="A82">
        <v>119</v>
      </c>
      <c r="C82">
        <v>3060</v>
      </c>
      <c r="D82" s="23" t="s">
        <v>593</v>
      </c>
      <c r="E82" s="22" t="s">
        <v>208</v>
      </c>
      <c r="F82" t="s">
        <v>206</v>
      </c>
      <c r="G82" s="3">
        <v>16144.86</v>
      </c>
      <c r="H82" t="s">
        <v>604</v>
      </c>
    </row>
    <row r="83" spans="1:8" x14ac:dyDescent="0.25">
      <c r="A83">
        <v>119</v>
      </c>
      <c r="C83">
        <v>3060</v>
      </c>
      <c r="D83" s="23" t="s">
        <v>593</v>
      </c>
      <c r="E83" s="22" t="s">
        <v>208</v>
      </c>
      <c r="F83" t="s">
        <v>209</v>
      </c>
      <c r="G83" s="3">
        <v>11737725.949999999</v>
      </c>
      <c r="H83" t="s">
        <v>604</v>
      </c>
    </row>
    <row r="84" spans="1:8" x14ac:dyDescent="0.25">
      <c r="A84">
        <v>119</v>
      </c>
      <c r="C84">
        <v>3060</v>
      </c>
      <c r="D84" s="23" t="s">
        <v>593</v>
      </c>
      <c r="E84" s="22" t="s">
        <v>208</v>
      </c>
      <c r="F84" t="s">
        <v>214</v>
      </c>
      <c r="G84" s="3">
        <v>61511.94</v>
      </c>
      <c r="H84" t="s">
        <v>604</v>
      </c>
    </row>
    <row r="85" spans="1:8" x14ac:dyDescent="0.25">
      <c r="A85">
        <v>119</v>
      </c>
      <c r="C85">
        <v>3060</v>
      </c>
      <c r="D85" s="23" t="s">
        <v>593</v>
      </c>
      <c r="E85" s="22" t="s">
        <v>208</v>
      </c>
      <c r="F85" t="s">
        <v>216</v>
      </c>
      <c r="G85" s="3">
        <v>13344.62</v>
      </c>
      <c r="H85" t="s">
        <v>604</v>
      </c>
    </row>
    <row r="86" spans="1:8" x14ac:dyDescent="0.25">
      <c r="A86">
        <v>119</v>
      </c>
      <c r="C86">
        <v>3060</v>
      </c>
      <c r="D86" s="21" t="s">
        <v>594</v>
      </c>
      <c r="E86" s="22" t="s">
        <v>219</v>
      </c>
      <c r="F86" t="s">
        <v>217</v>
      </c>
      <c r="G86" s="3">
        <v>35540.06</v>
      </c>
      <c r="H86" t="s">
        <v>604</v>
      </c>
    </row>
    <row r="87" spans="1:8" x14ac:dyDescent="0.25">
      <c r="A87">
        <v>119</v>
      </c>
      <c r="C87">
        <v>3060</v>
      </c>
      <c r="D87" s="21" t="s">
        <v>595</v>
      </c>
      <c r="E87" s="22" t="s">
        <v>222</v>
      </c>
      <c r="F87" t="s">
        <v>220</v>
      </c>
      <c r="G87" s="3">
        <v>6562.3099999999995</v>
      </c>
      <c r="H87" t="s">
        <v>604</v>
      </c>
    </row>
    <row r="88" spans="1:8" x14ac:dyDescent="0.25">
      <c r="A88">
        <v>119</v>
      </c>
      <c r="C88">
        <v>3060</v>
      </c>
      <c r="D88" s="21" t="s">
        <v>596</v>
      </c>
      <c r="E88" s="22" t="s">
        <v>358</v>
      </c>
      <c r="F88" t="s">
        <v>356</v>
      </c>
      <c r="G88" s="3">
        <v>47199</v>
      </c>
      <c r="H88" t="s">
        <v>604</v>
      </c>
    </row>
    <row r="91" spans="1:8" x14ac:dyDescent="0.25">
      <c r="A91">
        <v>113</v>
      </c>
      <c r="C91">
        <v>3060</v>
      </c>
      <c r="E91" s="24" t="s">
        <v>606</v>
      </c>
      <c r="G91" s="16">
        <f>SUM(G2:G88)</f>
        <v>470633910.64000016</v>
      </c>
      <c r="H91" t="s">
        <v>604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With Notes</vt:lpstr>
      <vt:lpstr>Data For Re-Class</vt:lpstr>
      <vt:lpstr>Pivot Table</vt:lpstr>
      <vt:lpstr>Entries</vt:lpstr>
    </vt:vector>
  </TitlesOfParts>
  <Company>State of Oregon -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FEHL Jeffrey * DAS</dc:creator>
  <cp:lastModifiedBy>HAMILTON Robert W * DAS</cp:lastModifiedBy>
  <dcterms:created xsi:type="dcterms:W3CDTF">2021-07-26T15:28:57Z</dcterms:created>
  <dcterms:modified xsi:type="dcterms:W3CDTF">2021-08-03T17:44:01Z</dcterms:modified>
</cp:coreProperties>
</file>