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S:\documents\FIT\1_administration\FIT_Funding_process\FIT_Funding-21-23\Reviewing Rubrics\"/>
    </mc:Choice>
  </mc:AlternateContent>
  <bookViews>
    <workbookView xWindow="0" yWindow="0" windowWidth="14952" windowHeight="5436"/>
  </bookViews>
  <sheets>
    <sheet name="Instructions" sheetId="14" r:id="rId1"/>
    <sheet name="Proposals" sheetId="11" r:id="rId2"/>
    <sheet name="Rev.Team" sheetId="10" r:id="rId3"/>
    <sheet name="FIT-Foundational" sheetId="7" r:id="rId4"/>
    <sheet name="FIT-General" sheetId="13" r:id="rId5"/>
    <sheet name="GPL&amp;TAC" sheetId="8" r:id="rId6"/>
    <sheet name="PAC" sheetId="9" r:id="rId7"/>
    <sheet name="Definitions" sheetId="3" r:id="rId8"/>
  </sheets>
  <definedNames>
    <definedName name="_Hlk76117976" localSheetId="1">Proposals!$N$6</definedName>
    <definedName name="_Toc480980693" localSheetId="5">'GPL&amp;TAC'!$A$1</definedName>
    <definedName name="_Toc480980694" localSheetId="6">PAC!$A$1</definedName>
    <definedName name="Agree_Disag_3_pt">Definitions!$B$15:$C$17</definedName>
    <definedName name="Excellent_5_pt">Definitions!$B$7:$C$11</definedName>
    <definedName name="FIT_Themes">Definitions!$B$26:$B$43</definedName>
    <definedName name="FIT_Themes_w_Other">Definitions!$B$26:$B$44</definedName>
    <definedName name="Foundational">Definitions!$B$21:$C$23</definedName>
    <definedName name="_xlnm.Print_Area" localSheetId="3">'FIT-Foundational'!#REF!</definedName>
    <definedName name="_xlnm.Print_Area" localSheetId="4">'FIT-General'!$A$11:$C$41</definedName>
    <definedName name="_xlnm.Print_Area" localSheetId="6">PAC!$A$1:$N$30</definedName>
    <definedName name="_xlnm.Print_Titles" localSheetId="2">'Rev.Team'!$5:$6</definedName>
    <definedName name="Yes_No">Definitions!$B$2:$C$3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 i="13" l="1"/>
  <c r="I6" i="13"/>
  <c r="H6" i="13"/>
  <c r="G6" i="13"/>
  <c r="F6" i="13"/>
  <c r="E6" i="13"/>
  <c r="D6" i="13"/>
  <c r="J5" i="13"/>
  <c r="I5" i="13"/>
  <c r="H5" i="13"/>
  <c r="G5" i="13"/>
  <c r="F5" i="13"/>
  <c r="E5" i="13"/>
  <c r="D5" i="13"/>
  <c r="J6" i="7"/>
  <c r="I6" i="7"/>
  <c r="H6" i="7"/>
  <c r="G6" i="7"/>
  <c r="F6" i="7"/>
  <c r="E6" i="7"/>
  <c r="D6" i="7"/>
  <c r="J5" i="7"/>
  <c r="I5" i="7"/>
  <c r="H5" i="7"/>
  <c r="G5" i="7"/>
  <c r="F5" i="7"/>
  <c r="E5" i="7"/>
  <c r="D5" i="7"/>
  <c r="J5" i="10"/>
  <c r="I5" i="10"/>
  <c r="H5" i="10"/>
  <c r="G5" i="10"/>
  <c r="F5" i="10"/>
  <c r="E5" i="10"/>
  <c r="D5" i="10"/>
  <c r="E33" i="10" l="1"/>
  <c r="E37" i="10" s="1"/>
  <c r="F33" i="10"/>
  <c r="F37" i="10" s="1"/>
  <c r="G33" i="10"/>
  <c r="G37" i="10" s="1"/>
  <c r="H33" i="10"/>
  <c r="H37" i="10" s="1"/>
  <c r="I33" i="10"/>
  <c r="I37" i="10" s="1"/>
  <c r="J33" i="10"/>
  <c r="J37" i="10" s="1"/>
  <c r="E12" i="10"/>
  <c r="F12" i="10"/>
  <c r="G12" i="10"/>
  <c r="H12" i="10"/>
  <c r="I12" i="10"/>
  <c r="J12" i="10"/>
  <c r="C39" i="13"/>
  <c r="N38" i="13"/>
  <c r="M38" i="13"/>
  <c r="L38" i="13"/>
  <c r="K38" i="13"/>
  <c r="J38" i="13"/>
  <c r="I38" i="13"/>
  <c r="H38" i="13"/>
  <c r="G38" i="13"/>
  <c r="F38" i="13"/>
  <c r="E38" i="13"/>
  <c r="D38" i="13"/>
  <c r="N26" i="13"/>
  <c r="M26" i="13"/>
  <c r="L26" i="13"/>
  <c r="K26" i="13"/>
  <c r="J26" i="13"/>
  <c r="I26" i="13"/>
  <c r="H26" i="13"/>
  <c r="G26" i="13"/>
  <c r="F26" i="13"/>
  <c r="E26" i="13"/>
  <c r="D26" i="13"/>
  <c r="N23" i="13"/>
  <c r="M23" i="13"/>
  <c r="L23" i="13"/>
  <c r="K23" i="13"/>
  <c r="J23" i="13"/>
  <c r="I23" i="13"/>
  <c r="H23" i="13"/>
  <c r="G23" i="13"/>
  <c r="F23" i="13"/>
  <c r="E23" i="13"/>
  <c r="D23" i="13"/>
  <c r="N10" i="13"/>
  <c r="N40" i="13" s="1"/>
  <c r="M10" i="13"/>
  <c r="L10" i="13"/>
  <c r="K10" i="13"/>
  <c r="J10" i="13"/>
  <c r="J40" i="13" s="1"/>
  <c r="I10" i="13"/>
  <c r="I40" i="13" s="1"/>
  <c r="H10" i="13"/>
  <c r="H40" i="13" s="1"/>
  <c r="G10" i="13"/>
  <c r="G40" i="13" s="1"/>
  <c r="F10" i="13"/>
  <c r="F40" i="13" s="1"/>
  <c r="E10" i="13"/>
  <c r="E40" i="13" s="1"/>
  <c r="D10" i="13"/>
  <c r="D40" i="13" s="1"/>
  <c r="E41" i="7"/>
  <c r="E43" i="7" s="1"/>
  <c r="F41" i="7"/>
  <c r="F43" i="7" s="1"/>
  <c r="G41" i="7"/>
  <c r="G43" i="7" s="1"/>
  <c r="H41" i="7"/>
  <c r="H43" i="7" s="1"/>
  <c r="I41" i="7"/>
  <c r="I43" i="7" s="1"/>
  <c r="J41" i="7"/>
  <c r="J43" i="7" s="1"/>
  <c r="E37" i="7"/>
  <c r="F37" i="7"/>
  <c r="G37" i="7"/>
  <c r="H37" i="7"/>
  <c r="I37" i="7"/>
  <c r="J37" i="7"/>
  <c r="E27" i="7"/>
  <c r="F27" i="7"/>
  <c r="G27" i="7"/>
  <c r="H27" i="7"/>
  <c r="I27" i="7"/>
  <c r="J27" i="7"/>
  <c r="E24" i="7"/>
  <c r="F24" i="7"/>
  <c r="G24" i="7"/>
  <c r="H24" i="7"/>
  <c r="I24" i="7"/>
  <c r="J24" i="7"/>
  <c r="E10" i="7"/>
  <c r="F10" i="7"/>
  <c r="G10" i="7"/>
  <c r="H10" i="7"/>
  <c r="I10" i="7"/>
  <c r="J10" i="7"/>
  <c r="E20" i="8"/>
  <c r="F20" i="8"/>
  <c r="G20" i="8"/>
  <c r="H20" i="8"/>
  <c r="I20" i="8"/>
  <c r="J20" i="8"/>
  <c r="D20" i="8"/>
  <c r="E29" i="9"/>
  <c r="F29" i="9"/>
  <c r="G29" i="9"/>
  <c r="H29" i="9"/>
  <c r="I29" i="9"/>
  <c r="J29" i="9"/>
  <c r="K29" i="9"/>
  <c r="L29" i="9"/>
  <c r="M29" i="9"/>
  <c r="N29" i="9"/>
  <c r="D29" i="9"/>
  <c r="C28" i="9"/>
  <c r="L40" i="13" l="1"/>
  <c r="M40" i="13"/>
  <c r="K40" i="13"/>
  <c r="J7" i="9"/>
  <c r="I7" i="9"/>
  <c r="H7" i="9"/>
  <c r="G7" i="9"/>
  <c r="F7" i="9"/>
  <c r="E7" i="9"/>
  <c r="D7" i="9"/>
  <c r="K20" i="8"/>
  <c r="L20" i="8"/>
  <c r="M20" i="8"/>
  <c r="N20" i="8"/>
  <c r="K24" i="7" l="1"/>
  <c r="L24" i="7"/>
  <c r="M24" i="7"/>
  <c r="N24" i="7"/>
  <c r="D24" i="7"/>
  <c r="K41" i="7"/>
  <c r="L41" i="7"/>
  <c r="M41" i="7"/>
  <c r="N41" i="7"/>
  <c r="D41" i="7"/>
  <c r="D27" i="7"/>
  <c r="D37" i="7"/>
  <c r="K37" i="7"/>
  <c r="L37" i="7"/>
  <c r="M37" i="7"/>
  <c r="N37" i="7"/>
  <c r="K27" i="7"/>
  <c r="L27" i="7"/>
  <c r="M27" i="7"/>
  <c r="N27" i="7"/>
  <c r="C42" i="7"/>
  <c r="K37" i="10" l="1"/>
  <c r="K33" i="10"/>
  <c r="L33" i="10"/>
  <c r="L37" i="10" s="1"/>
  <c r="M33" i="10"/>
  <c r="M37" i="10" s="1"/>
  <c r="N33" i="10"/>
  <c r="N37" i="10" s="1"/>
  <c r="D33" i="10"/>
  <c r="C33" i="10"/>
  <c r="C38" i="10" s="1"/>
  <c r="J5" i="8" l="1"/>
  <c r="I5" i="8"/>
  <c r="H5" i="8"/>
  <c r="G5" i="8"/>
  <c r="F5" i="8"/>
  <c r="E5" i="8"/>
  <c r="D5" i="8"/>
  <c r="E15" i="3" l="1"/>
  <c r="C19" i="8"/>
  <c r="N10" i="7"/>
  <c r="N43" i="7" s="1"/>
  <c r="M10" i="7"/>
  <c r="M43" i="7" s="1"/>
  <c r="L10" i="7"/>
  <c r="L43" i="7" s="1"/>
  <c r="K10" i="7"/>
  <c r="K43" i="7" s="1"/>
  <c r="D10" i="7"/>
  <c r="D43" i="7" s="1"/>
  <c r="D37" i="10"/>
  <c r="N12" i="10"/>
  <c r="N39" i="10" s="1"/>
  <c r="M12" i="10"/>
  <c r="M39" i="10" s="1"/>
  <c r="L12" i="10"/>
  <c r="L39" i="10" s="1"/>
  <c r="K12" i="10"/>
  <c r="K39" i="10" s="1"/>
  <c r="J39" i="10"/>
  <c r="I39" i="10"/>
  <c r="H39" i="10"/>
  <c r="G39" i="10"/>
  <c r="F39" i="10"/>
  <c r="E39" i="10"/>
  <c r="D12" i="10"/>
  <c r="J6" i="10"/>
  <c r="I6" i="10"/>
  <c r="H6" i="10"/>
  <c r="G6" i="10"/>
  <c r="F6" i="10"/>
  <c r="E6" i="10"/>
  <c r="D6" i="10"/>
  <c r="D39" i="10" l="1"/>
</calcChain>
</file>

<file path=xl/sharedStrings.xml><?xml version="1.0" encoding="utf-8"?>
<sst xmlns="http://schemas.openxmlformats.org/spreadsheetml/2006/main" count="804" uniqueCount="265">
  <si>
    <t>Agree</t>
  </si>
  <si>
    <t>Disagree</t>
  </si>
  <si>
    <t>Proposal ID</t>
  </si>
  <si>
    <t>01</t>
  </si>
  <si>
    <t>02</t>
  </si>
  <si>
    <t>03</t>
  </si>
  <si>
    <t>04</t>
  </si>
  <si>
    <t>05</t>
  </si>
  <si>
    <t>06</t>
  </si>
  <si>
    <t>07</t>
  </si>
  <si>
    <t>09</t>
  </si>
  <si>
    <t>10</t>
  </si>
  <si>
    <t>11</t>
  </si>
  <si>
    <t>12</t>
  </si>
  <si>
    <t>Primary Contact Last Name</t>
  </si>
  <si>
    <t>Basic criteria</t>
  </si>
  <si>
    <t>1. Data to be addressed by the proposal are Framework data elements.</t>
  </si>
  <si>
    <t>2. Spatial extent is appropriate to the Framework program (typically statewide as defined by the data element).</t>
  </si>
  <si>
    <t>Data integration</t>
  </si>
  <si>
    <t>Other consideration areas</t>
  </si>
  <si>
    <r>
      <t>1. Project aligns with priorities external to FIT/</t>
    </r>
    <r>
      <rPr>
        <sz val="11"/>
        <color rgb="FF000000"/>
        <rFont val="Calibri"/>
        <family val="2"/>
        <scheme val="minor"/>
      </rPr>
      <t xml:space="preserve"> National Spatial Data Infrastructure (NSDI)</t>
    </r>
    <r>
      <rPr>
        <sz val="11"/>
        <color theme="1"/>
        <rFont val="Calibri"/>
        <family val="2"/>
        <scheme val="minor"/>
      </rPr>
      <t xml:space="preserve">. For example, </t>
    </r>
    <r>
      <rPr>
        <sz val="11"/>
        <color rgb="FF000000"/>
        <rFont val="Calibri"/>
        <family val="2"/>
        <scheme val="minor"/>
      </rPr>
      <t>completing a foundational data element in the short term may be required to complete a related non-foundational data element in the long term.</t>
    </r>
  </si>
  <si>
    <t>MAXIMUM POSSIBLE SCORE</t>
  </si>
  <si>
    <t>Yes-no</t>
  </si>
  <si>
    <t>yes</t>
  </si>
  <si>
    <t>no</t>
  </si>
  <si>
    <t>Likert 1</t>
  </si>
  <si>
    <t xml:space="preserve">2. Project demonstrates enterprise orientation: </t>
  </si>
  <si>
    <t>Excellent</t>
  </si>
  <si>
    <t>Above average</t>
  </si>
  <si>
    <t>Average</t>
  </si>
  <si>
    <t>Below average</t>
  </si>
  <si>
    <t>Poor</t>
  </si>
  <si>
    <t>Likert 2</t>
  </si>
  <si>
    <t>Neutral</t>
  </si>
  <si>
    <t>Foundational data</t>
  </si>
  <si>
    <t>Scale</t>
  </si>
  <si>
    <t>CALCULATED SCORE</t>
  </si>
  <si>
    <t>SUBTOTAL</t>
  </si>
  <si>
    <t>Pt_Value</t>
  </si>
  <si>
    <t>Text</t>
  </si>
  <si>
    <t>Secondary</t>
  </si>
  <si>
    <t>Foundational</t>
  </si>
  <si>
    <t>neither foundational nor secondary</t>
  </si>
  <si>
    <t>Framework aspects, reviewed by FIT Leaders</t>
  </si>
  <si>
    <t>Excellent = 4 
Above average = 3
Average = 2 
Below average = 1
Poor = 0</t>
  </si>
  <si>
    <t>yes = 4
no = 0</t>
  </si>
  <si>
    <t>Agree = 4
Neutral = 2
Disagree = 0</t>
  </si>
  <si>
    <t>Foundational = 5
Secondary = 2
neither = 0</t>
  </si>
  <si>
    <t>Comments</t>
  </si>
  <si>
    <t>passcode: 123</t>
  </si>
  <si>
    <t>Max. score</t>
  </si>
  <si>
    <t>Foundational Data Elements and traditional Framework proposal criteria.</t>
  </si>
  <si>
    <r>
      <t>1.</t>
    </r>
    <r>
      <rPr>
        <b/>
        <sz val="7"/>
        <color rgb="FF000000"/>
        <rFont val="Times New Roman"/>
        <family val="1"/>
      </rPr>
      <t xml:space="preserve">       </t>
    </r>
    <r>
      <rPr>
        <b/>
        <sz val="11"/>
        <color rgb="FF000000"/>
        <rFont val="Calibri"/>
        <family val="2"/>
        <scheme val="minor"/>
      </rPr>
      <t>Project is technically sound.</t>
    </r>
  </si>
  <si>
    <t>Instructions: select the best option from the pull down list in orange cells. Comments can be entered in the space provided at the bottom of each column. Scores are calculated in the "Calculated Score" row when entry is complete for the column.</t>
  </si>
  <si>
    <t>Your Name:</t>
  </si>
  <si>
    <t>Policy Aspects, reviewed by PAC</t>
  </si>
  <si>
    <t>Foundational data element focused project</t>
  </si>
  <si>
    <t>No fund</t>
  </si>
  <si>
    <t>Fund cond.</t>
  </si>
  <si>
    <t>Fund</t>
  </si>
  <si>
    <t>Basic program aspects, reviewed by Reviewing Team</t>
  </si>
  <si>
    <t>Instructions: To score each evaluation item, select the best option from the pull down list in orange cells. Comments can be entered in the space provided at the bottom of each column. Scores are calculated in the "Calculated Score" row when entry is complete for the column.</t>
  </si>
  <si>
    <t>The Reviewing Team will ensure that all proposals reviewed by the other reviewing groups meet the basic proposal requirements.</t>
  </si>
  <si>
    <t>Basic program aspects</t>
  </si>
  <si>
    <t>1. Received by deadline.</t>
  </si>
  <si>
    <t>Proposal conforms to template in content and format</t>
  </si>
  <si>
    <t>5. Adheres to template style for headings, subheadings, and body.</t>
  </si>
  <si>
    <t>Deadline</t>
  </si>
  <si>
    <t>4. Meets font size requirements for readability.</t>
  </si>
  <si>
    <t>2. Includes all required sections and materials.</t>
  </si>
  <si>
    <t>Project title</t>
  </si>
  <si>
    <t>Contact information</t>
  </si>
  <si>
    <t>Project duration and end date</t>
  </si>
  <si>
    <t>Goegraphic extent</t>
  </si>
  <si>
    <t>Amount requested</t>
  </si>
  <si>
    <t>Project abstract (250 words)</t>
  </si>
  <si>
    <t>Project scope</t>
  </si>
  <si>
    <t>Relationship to Oregon Framework</t>
  </si>
  <si>
    <t>Expected benefits</t>
  </si>
  <si>
    <t>Methodology</t>
  </si>
  <si>
    <t>Deliverables</t>
  </si>
  <si>
    <t>Project timeline</t>
  </si>
  <si>
    <t>Stewardship overview</t>
  </si>
  <si>
    <t>Data storage and distribution plan</t>
  </si>
  <si>
    <t>Commitment to effort</t>
  </si>
  <si>
    <t>Budget justisfication statement (1 page)</t>
  </si>
  <si>
    <t>Budget</t>
  </si>
  <si>
    <t>3. Meets page limit criteria.</t>
  </si>
  <si>
    <t>ID</t>
  </si>
  <si>
    <t>Funded</t>
  </si>
  <si>
    <t>Primary Contact Last</t>
  </si>
  <si>
    <t>Primary Contact First</t>
  </si>
  <si>
    <t>Phone</t>
  </si>
  <si>
    <t>Email</t>
  </si>
  <si>
    <t>Secondary Contact</t>
  </si>
  <si>
    <t>Teritary Contact</t>
  </si>
  <si>
    <t>Contracting Contact</t>
  </si>
  <si>
    <t>Org/Agency</t>
  </si>
  <si>
    <t>Short Org/Agency</t>
  </si>
  <si>
    <t>Requested</t>
  </si>
  <si>
    <t>Title</t>
  </si>
  <si>
    <t>Abstract</t>
  </si>
  <si>
    <t>Jon</t>
  </si>
  <si>
    <t>Percy</t>
  </si>
  <si>
    <t>David</t>
  </si>
  <si>
    <t>503-753-3806</t>
  </si>
  <si>
    <t>Richard Lycan</t>
  </si>
  <si>
    <t>Item total</t>
  </si>
  <si>
    <t>Relevant experience/expertise and organizational capacity</t>
  </si>
  <si>
    <t>Data need, maintenance, and access</t>
  </si>
  <si>
    <r>
      <t>3.</t>
    </r>
    <r>
      <rPr>
        <sz val="7"/>
        <color theme="1"/>
        <rFont val="Times New Roman"/>
        <family val="1"/>
      </rPr>
      <t xml:space="preserve">       </t>
    </r>
    <r>
      <rPr>
        <sz val="11"/>
        <color theme="1"/>
        <rFont val="Calibri"/>
        <family val="2"/>
        <scheme val="minor"/>
      </rPr>
      <t>Conforms to an aproved data exhange standard</t>
    </r>
  </si>
  <si>
    <t>General Framework project</t>
  </si>
  <si>
    <t>FIT leaders assess if a project pursues a broad array of Oregon GIS Framework goals. Past projects include data and tool development efforts. Framework program goals are available at https://www.oregon.gov/GEO/Pages/fit-program-goals.aspx</t>
  </si>
  <si>
    <t>Need, maintenance, and access</t>
  </si>
  <si>
    <t>1a. Level of incompleteness of one or more Framework data themes related to the data element(s) of interest effectively and clearly explained.</t>
  </si>
  <si>
    <t>1b. Broad need for completed/updated theme effectively and clearly explained.</t>
  </si>
  <si>
    <t>1.  Broad need for the proposed project effectively and clearly explained.</t>
  </si>
  <si>
    <t xml:space="preserve">FIT leaders evaluate pursuit of Oregon GIS Framework goals in the areas of (i) data development, maintenance, and access; and (ii) horizontal and vertical data integration. If this project is not a foundational or secondary foundational project, please go to the General Framework project section below. </t>
  </si>
  <si>
    <t>Integration</t>
  </si>
  <si>
    <t xml:space="preserve">Proposal documents the project’s relationship to FIT themes and data elements. For data development projects, the proposal must describe, at a minimum, process steps to ensure horizontal integration and vertical integration with one or more Framework themes. For non-data projects, the proposal must document the proposed project’s relationship to FIT goals, themes, and data elements and recommendations for successful integration.  </t>
  </si>
  <si>
    <t>1. Project aligns with priorities external to FIT/ National Spatial Data Infrastructure (NSDI). For example, completing the proposed project in the short term may be required to complete a separate data element or specific Framework program goals in the long term.</t>
  </si>
  <si>
    <t xml:space="preserve">2. Project deliverables. </t>
  </si>
  <si>
    <t xml:space="preserve">2a.  Expected benefits are clearly linked to the project deliverables and outcomes. Explanation of external beneftis and priorities may be included. </t>
  </si>
  <si>
    <t xml:space="preserve">2b. Project deliverables and outcomes are clearly described. Data deliverables should include metadata in Oregon Metadata Standard format (most recent OGIC-endorsed version), as appropriate to the deliverable(s). For example, the Oregon Metadata Standard may not be appropriate for a web application. </t>
  </si>
  <si>
    <t>2c. Stewardship overview for deliverable maintenance includes an identified and willing steward or clearly describes a path to successful stewardship.</t>
  </si>
  <si>
    <t xml:space="preserve">2a. Project timeline clearly documents major milestones, tasks, and/or expected timeframes for deliverables and outcomes. </t>
  </si>
  <si>
    <r>
      <t>3.</t>
    </r>
    <r>
      <rPr>
        <sz val="7"/>
        <color theme="1"/>
        <rFont val="Times New Roman"/>
        <family val="1"/>
      </rPr>
      <t>  </t>
    </r>
    <r>
      <rPr>
        <sz val="7"/>
        <color theme="1"/>
        <rFont val="Calibri"/>
        <family val="2"/>
        <scheme val="minor"/>
      </rPr>
      <t xml:space="preserve">     </t>
    </r>
    <r>
      <rPr>
        <sz val="11"/>
        <color theme="1"/>
        <rFont val="Calibri"/>
        <family val="2"/>
        <scheme val="minor"/>
      </rPr>
      <t>Deliverables conform to common or approved standards: 
       o For data development projects, deliverable(s) conform to an approved data exchange standard
       o For other projects, deliverable(s) conform to relevant common standards</t>
    </r>
  </si>
  <si>
    <t>6.    Experience of project team and organizational capacity is effectively and clearly described. The description lends the highest level of confidence that the work will be completed as described.</t>
  </si>
  <si>
    <t>5.    Commitment to effort is clearly described. Propsal lends the highest level of confidence that the work will be completed as described.</t>
  </si>
  <si>
    <t xml:space="preserve">7. Budget justification statement clearly and fully explains the budget items. </t>
  </si>
  <si>
    <t xml:space="preserve">Proposal documents the project’s relationship to other themes and data sets. At a minimum,  describes process steps to ensure horizontal integration and vertical integration with all appropriate, related Framework themes.  </t>
  </si>
  <si>
    <t>2. Project deliverables</t>
  </si>
  <si>
    <t>2b. Project deliverables and outcomes are clearly described. Data deliverables should include metadata in Oregon Metadata Standard format (most recent OGIC-endorsed version).</t>
  </si>
  <si>
    <t xml:space="preserve">Data element to be addressed is a _________ data element. </t>
  </si>
  <si>
    <t>3. Data storage and access plan clearly articulates successful storage and delivery of the data product.</t>
  </si>
  <si>
    <r>
      <t>2.</t>
    </r>
    <r>
      <rPr>
        <sz val="7"/>
        <color theme="1"/>
        <rFont val="Times New Roman"/>
        <family val="1"/>
      </rPr>
      <t xml:space="preserve">       </t>
    </r>
    <r>
      <rPr>
        <sz val="11"/>
        <color theme="1"/>
        <rFont val="Calibri"/>
        <family val="2"/>
        <scheme val="minor"/>
      </rPr>
      <t xml:space="preserve">Existing (matching) funds are available for this project. </t>
    </r>
  </si>
  <si>
    <r>
      <t>4.</t>
    </r>
    <r>
      <rPr>
        <sz val="7"/>
        <color theme="1"/>
        <rFont val="Times New Roman"/>
        <family val="1"/>
      </rPr>
      <t xml:space="preserve">       </t>
    </r>
    <r>
      <rPr>
        <sz val="11"/>
        <color theme="1"/>
        <rFont val="Calibri"/>
        <family val="2"/>
        <scheme val="minor"/>
      </rPr>
      <t>Project acclerates the completion of a foundational data element or Framework theme</t>
    </r>
  </si>
  <si>
    <t>1c. Broad need for completed/updated theme effectively and clearly explained.</t>
  </si>
  <si>
    <r>
      <t xml:space="preserve">1. Proposal clearly describes need for completing one or more </t>
    </r>
    <r>
      <rPr>
        <b/>
        <sz val="11"/>
        <rFont val="Calibri"/>
        <family val="2"/>
        <scheme val="minor"/>
      </rPr>
      <t>foundational</t>
    </r>
    <r>
      <rPr>
        <sz val="11"/>
        <rFont val="Calibri"/>
        <family val="2"/>
        <scheme val="minor"/>
      </rPr>
      <t xml:space="preserve"> (or secondary) data elements with this project.</t>
    </r>
  </si>
  <si>
    <t>1a.  Broad need for the foundational data element effectively and clearly explained.</t>
  </si>
  <si>
    <t>1b. Level of incompleteness of one or more Framework data themes related to the foundational data element(s) of interest effectively and clearly explained.</t>
  </si>
  <si>
    <t>fully complete (yes) = 4
fully incomplete (no) = 0</t>
  </si>
  <si>
    <t xml:space="preserve">1.       Project demonstrates enterprise orientation: </t>
  </si>
  <si>
    <t>1a.  Involves appropriate stakeholder community and partners</t>
  </si>
  <si>
    <t>2.       Funding and cost</t>
  </si>
  <si>
    <t>3.       Other consideration areas</t>
  </si>
  <si>
    <t>1b.  Describes project’s connection to relevant, appropriate business lines (agency, cross-agency, cross-jurisdiction, etc.)</t>
  </si>
  <si>
    <t xml:space="preserve">3a.  Project conforms to existing Oregon Revised Statutes (ORS) and Oregon Administrative Rules (OAR) </t>
  </si>
  <si>
    <t xml:space="preserve">3b.  Relevance of project to broad-scale ongoing or planned efforts to improve service provisioning to Oregonians by government and other public bodies  </t>
  </si>
  <si>
    <t>3c.  Project accelerates progress toward the Governor’s priorities</t>
  </si>
  <si>
    <t>3d.  Project deliverable timeframe extends beyond current funding cycle  (ends after June 30, 2021). If yes, please address the following:</t>
  </si>
  <si>
    <t>3da. The project clearly and effectively describes the need for a longer timeframe and provides outstanding justification and/or evidence for project execution after June 30, 2021.</t>
  </si>
  <si>
    <t>3db.  Project phases have clean and sensible delineations with biennium cycles so that work packages can be delivered within the limitations of our funding cycles.</t>
  </si>
  <si>
    <t xml:space="preserve">3bc. The project will yield substantial value to Oregon's GIS Framework through its deliverables even if funding were discontinued at the end of the funding cycle/biennium. </t>
  </si>
  <si>
    <t>yes = continue to next questions
no = stop</t>
  </si>
  <si>
    <t xml:space="preserve">2b. Budget justification clearly explains the need for each line item in the budget and conveys why the costs are necessary for project success. </t>
  </si>
  <si>
    <t>2c. Budget clearly depicts the project costs.</t>
  </si>
  <si>
    <t>2d. Budget clearly identifies leveraged funds (e.g., in-kind, other funding sources, etc)</t>
  </si>
  <si>
    <t>2e. Budget clearly identifies planned contracted and/or partnered work activities.</t>
  </si>
  <si>
    <t>2f. Budget conforms to OGIC's indirect costs policy.</t>
  </si>
  <si>
    <t>2g. Budget clearly identifies any unfunded activities.</t>
  </si>
  <si>
    <t>1a. Adequate resources identified and available (hardware/software/staff)</t>
  </si>
  <si>
    <t>1b. Resources sought are appropriate to proposed work and deliverables</t>
  </si>
  <si>
    <t>1c. Proposal adheres to professional standards for data capture, GIS, and project management</t>
  </si>
  <si>
    <t>1d. All technical issues are addressed, such as edge-matching, raster-image compression ratios, appropriate precision and accuracy, and defined in project work plan</t>
  </si>
  <si>
    <t>1e. Project has realistic timeframe and work plan</t>
  </si>
  <si>
    <t>2a. Appropriate spatial extent for the data theme/element</t>
  </si>
  <si>
    <t>2b. Involves appropriate stakeholder community and partners</t>
  </si>
  <si>
    <t>2c. Plans for vertical and horizontal integration with other relevant data themes and elements</t>
  </si>
  <si>
    <t xml:space="preserve">2d. Conforms to an approved data exchange standard </t>
  </si>
  <si>
    <t>2e. Data storage and access plan clearly articulates successful storage and delivery of the data product.</t>
  </si>
  <si>
    <t>Proposed work should fall under the _____ FIT theme.</t>
  </si>
  <si>
    <t>FIT Themes</t>
  </si>
  <si>
    <t>Address Points</t>
  </si>
  <si>
    <t>Admin Bnds</t>
  </si>
  <si>
    <t>Bioscience</t>
  </si>
  <si>
    <t>Cadastral</t>
  </si>
  <si>
    <t>Climate</t>
  </si>
  <si>
    <t>Coastal/Marine</t>
  </si>
  <si>
    <t>Elevation</t>
  </si>
  <si>
    <t>Geodetic Control</t>
  </si>
  <si>
    <t>Geoscience</t>
  </si>
  <si>
    <t>Hazards</t>
  </si>
  <si>
    <t>Preparedness</t>
  </si>
  <si>
    <t>Hydrography</t>
  </si>
  <si>
    <t>Imagery</t>
  </si>
  <si>
    <t>Land Use/Land Cover</t>
  </si>
  <si>
    <t>Transportation</t>
  </si>
  <si>
    <t>Utilities</t>
  </si>
  <si>
    <t>Reference</t>
  </si>
  <si>
    <t>Don't know</t>
  </si>
  <si>
    <t>Other</t>
  </si>
  <si>
    <t>I saw the presentation of this proposal</t>
  </si>
  <si>
    <t xml:space="preserve">2a. Project scope leverages funding (or other types of) partnerships, where available and appropriate </t>
  </si>
  <si>
    <t>percy@pdx.edu</t>
  </si>
  <si>
    <t>Instructions:</t>
  </si>
  <si>
    <r>
      <t>Please return your rubric to</t>
    </r>
    <r>
      <rPr>
        <b/>
        <sz val="11"/>
        <color theme="1"/>
        <rFont val="Calibri"/>
        <family val="2"/>
        <scheme val="minor"/>
      </rPr>
      <t xml:space="preserve"> Framework.Funding@oregon.gov</t>
    </r>
    <r>
      <rPr>
        <sz val="11"/>
        <color theme="1"/>
        <rFont val="Calibri"/>
        <family val="2"/>
        <scheme val="minor"/>
      </rPr>
      <t xml:space="preserve"> according to the schedule below:</t>
    </r>
  </si>
  <si>
    <t xml:space="preserve">This rubric contains all reviewing sheets to be used for evaluation in this biennium's program. Each sheet is identified for its target reviewing group and contains specific instructions at the top of the sheet.  
If you encounter an item for which you would like to enter a "NA" value, please use the "neutral" or "average." If the response options are Yes and No, please choose "No."  Every cell must be populated for the scores to be calculated, so please do not leave any cell requiring input blank.
Comments can be provided below the calculated scores or to the right of the evaluation columns. </t>
  </si>
  <si>
    <t>FIT Leaders</t>
  </si>
  <si>
    <t>GIS Program Leads</t>
  </si>
  <si>
    <t>PAC</t>
  </si>
  <si>
    <t>Please use the PAC sheet to evaluate proposals.</t>
  </si>
  <si>
    <t>FIT-General</t>
  </si>
  <si>
    <t>Hart-Brinkley</t>
  </si>
  <si>
    <t>Nikki</t>
  </si>
  <si>
    <t>(541) 423-1378</t>
  </si>
  <si>
    <t>Nhart-brinkley@rvcog.org</t>
  </si>
  <si>
    <t>Nielsen</t>
  </si>
  <si>
    <t>Eric</t>
  </si>
  <si>
    <t>eric.nielsen@pdx.edu</t>
  </si>
  <si>
    <t>Tanya Haddad</t>
  </si>
  <si>
    <t>FIT-Foundational</t>
  </si>
  <si>
    <t>Callahan</t>
  </si>
  <si>
    <t>Brady</t>
  </si>
  <si>
    <t>brady.callahan@oregon.gov</t>
  </si>
  <si>
    <t>Bowers</t>
  </si>
  <si>
    <t>(503) 947-6097</t>
  </si>
  <si>
    <t>jon.k.bowers@odfw.oregon.gov</t>
  </si>
  <si>
    <t>Cedric Cooney</t>
  </si>
  <si>
    <t>Barrows</t>
  </si>
  <si>
    <t>Chrissy</t>
  </si>
  <si>
    <t>(541) 206-8891</t>
  </si>
  <si>
    <t>cbarrows@lcog.org</t>
  </si>
  <si>
    <t>Bob DenOuden</t>
  </si>
  <si>
    <t>Nick Seigal</t>
  </si>
  <si>
    <t>Sharygin</t>
  </si>
  <si>
    <t>Ethan</t>
  </si>
  <si>
    <t>503-725-3922</t>
  </si>
  <si>
    <t>sharygin@pdx.edu</t>
  </si>
  <si>
    <t>Charles Rynerson</t>
  </si>
  <si>
    <t>August 9 - FIT, TAC, and GPL</t>
  </si>
  <si>
    <t>August 13 -  PAC</t>
  </si>
  <si>
    <t>Welcome to the 2021-2023 Framework Development Program Reviewing Rubric</t>
  </si>
  <si>
    <t>If you are part of the FIT Leaders, please evaluate foundational and secondary foundational data development projects using the FIT-Foundational sheet; please use the FIT-General sheet to evaluate other project proposals.
The recommended funding pool for each proposal can be found in column A of the Proposals sheet in this rubric.</t>
  </si>
  <si>
    <t>TAC</t>
  </si>
  <si>
    <t>503-250-2562</t>
  </si>
  <si>
    <t>503-551-1871</t>
  </si>
  <si>
    <t>Rogue Valley Council of Governments</t>
  </si>
  <si>
    <t>Institute for Natural Resources, Portland State University</t>
  </si>
  <si>
    <t>Oregon Department of Parks and Recreation</t>
  </si>
  <si>
    <t>Oregon Department of Fish and Wildlife</t>
  </si>
  <si>
    <t>Lane Council of Governments</t>
  </si>
  <si>
    <t>Population Research Center, Portland State University</t>
  </si>
  <si>
    <t>Geology Department, Portland State University</t>
  </si>
  <si>
    <t>RVCOG</t>
  </si>
  <si>
    <t>LCOG</t>
  </si>
  <si>
    <t>INR-PSU</t>
  </si>
  <si>
    <t>OPRD</t>
  </si>
  <si>
    <t>ODFW</t>
  </si>
  <si>
    <t>PRC</t>
  </si>
  <si>
    <t>PSU</t>
  </si>
  <si>
    <t>Machine Learning to Enhance Oregon’s Geologic Map</t>
  </si>
  <si>
    <t>Vertically integrated census geography and demographic data for equity initiatives</t>
  </si>
  <si>
    <t>Enrich and Maintain Structure Data (Building Footprints) in Lane County</t>
  </si>
  <si>
    <t>ODFW Framework Fish Habitat Distribution Data Development Project</t>
  </si>
  <si>
    <t>Statewide Recreation Data Development Project</t>
  </si>
  <si>
    <t>CMECS Biotic Component Data Development for Seagrass and Canopy Forming Algal Beds</t>
  </si>
  <si>
    <t>Southern Oregon Annual Imagery Program</t>
  </si>
  <si>
    <t>Rec. Funding Pool</t>
  </si>
  <si>
    <t>Instructions: Fill out the "Foundational data element focused project" or "Traditional project" for each proposal you review. To score each evaluation item, select the best option from the pull down list in orange cells. Comments can be entered in the space provided at the bottom of each column. Scores are calculated in the "Calculated Score" row when entry is complete for the column.</t>
  </si>
  <si>
    <t>[1] Framework data themes are groups of similar and/or related data elements. Current Framework data themes are in alphabetical order:  Address Points, Administrative Boundaries, Bioscience, Cadastral, Climate, Coastal and Marine, Elevation, Geodetic Control, Geosciences, Hazards, Hydrography, Imagery, Land Use Land Cover, Preparedness, Reference, Transportation, and Utilities.</t>
  </si>
  <si>
    <t>Technical Aspects, reviewed by GPL and TAC</t>
  </si>
  <si>
    <t xml:space="preserve">FIT leaders assess if a proposed project pursues Oregon GIS Framework goals. Evaluation criteria differ slightly depending on the project funding area. </t>
  </si>
  <si>
    <t xml:space="preserve">Please use the GPL&amp;TAC sheet to evaluate proposals. </t>
  </si>
  <si>
    <t>Please use the GPL&amp;TAC sheet to evaluate proposals.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</si>
</sst>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34" x14ac:knownFonts="1">
    <font>
      <sz val="11"/>
      <color theme="1"/>
      <name val="Calibri"/>
      <family val="2"/>
      <scheme val="minor"/>
    </font>
    <font>
      <b/>
      <sz val="11"/>
      <color theme="1"/>
      <name val="Calibri"/>
      <family val="2"/>
      <scheme val="minor"/>
    </font>
    <font>
      <sz val="11"/>
      <color rgb="FF000000"/>
      <name val="Calibri"/>
      <family val="2"/>
      <scheme val="minor"/>
    </font>
    <font>
      <u/>
      <sz val="11"/>
      <color theme="1"/>
      <name val="Calibri Light"/>
      <family val="2"/>
    </font>
    <font>
      <i/>
      <sz val="11"/>
      <color rgb="FF000000"/>
      <name val="Calibri Light"/>
      <family val="2"/>
    </font>
    <font>
      <b/>
      <sz val="11"/>
      <color rgb="FF000000"/>
      <name val="Calibri"/>
      <family val="2"/>
      <scheme val="minor"/>
    </font>
    <font>
      <u/>
      <sz val="11"/>
      <color theme="10"/>
      <name val="Calibri"/>
      <family val="2"/>
      <scheme val="minor"/>
    </font>
    <font>
      <sz val="10"/>
      <color theme="1"/>
      <name val="Calibri"/>
      <family val="2"/>
      <scheme val="minor"/>
    </font>
    <font>
      <sz val="7"/>
      <color theme="1"/>
      <name val="Times New Roman"/>
      <family val="1"/>
    </font>
    <font>
      <sz val="11"/>
      <color rgb="FF3F3F76"/>
      <name val="Calibri"/>
      <family val="2"/>
      <scheme val="minor"/>
    </font>
    <font>
      <b/>
      <sz val="11"/>
      <color rgb="FFFA7D00"/>
      <name val="Calibri"/>
      <family val="2"/>
      <scheme val="minor"/>
    </font>
    <font>
      <i/>
      <sz val="11"/>
      <color rgb="FF7F7F7F"/>
      <name val="Calibri"/>
      <family val="2"/>
      <scheme val="minor"/>
    </font>
    <font>
      <i/>
      <sz val="9"/>
      <color rgb="FF7F7F7F"/>
      <name val="Calibri"/>
      <family val="2"/>
      <scheme val="minor"/>
    </font>
    <font>
      <i/>
      <sz val="10"/>
      <color rgb="FF7F7F7F"/>
      <name val="Calibri"/>
      <family val="2"/>
      <scheme val="minor"/>
    </font>
    <font>
      <b/>
      <sz val="11"/>
      <color rgb="FF000000"/>
      <name val="Calibri Light"/>
      <family val="2"/>
    </font>
    <font>
      <b/>
      <sz val="11"/>
      <color theme="1"/>
      <name val="Calibri Light"/>
      <family val="2"/>
      <scheme val="major"/>
    </font>
    <font>
      <b/>
      <sz val="14"/>
      <color rgb="FFFA7D00"/>
      <name val="Calibri"/>
      <family val="2"/>
      <scheme val="minor"/>
    </font>
    <font>
      <b/>
      <sz val="14"/>
      <color theme="1"/>
      <name val="Calibri Light"/>
      <family val="2"/>
    </font>
    <font>
      <b/>
      <sz val="18"/>
      <color theme="1"/>
      <name val="Calibri Light"/>
      <family val="2"/>
    </font>
    <font>
      <sz val="10"/>
      <color rgb="FF3F3F76"/>
      <name val="Calibri"/>
      <family val="2"/>
      <scheme val="minor"/>
    </font>
    <font>
      <b/>
      <sz val="16"/>
      <color theme="1"/>
      <name val="Calibri"/>
      <family val="2"/>
    </font>
    <font>
      <b/>
      <sz val="10"/>
      <color rgb="FF000000"/>
      <name val="Calibri"/>
      <family val="2"/>
      <scheme val="minor"/>
    </font>
    <font>
      <b/>
      <sz val="7"/>
      <color rgb="FF000000"/>
      <name val="Times New Roman"/>
      <family val="1"/>
    </font>
    <font>
      <b/>
      <sz val="11"/>
      <color rgb="FFFF0000"/>
      <name val="Calibri"/>
      <family val="2"/>
      <scheme val="minor"/>
    </font>
    <font>
      <sz val="11"/>
      <color theme="1"/>
      <name val="Calibri"/>
      <family val="2"/>
      <scheme val="minor"/>
    </font>
    <font>
      <b/>
      <sz val="11"/>
      <name val="Calibri"/>
      <family val="2"/>
      <scheme val="minor"/>
    </font>
    <font>
      <b/>
      <sz val="14"/>
      <color rgb="FF000000"/>
      <name val="Calibri Light"/>
      <family val="2"/>
    </font>
    <font>
      <sz val="7"/>
      <color theme="1"/>
      <name val="Calibri"/>
      <family val="2"/>
      <scheme val="minor"/>
    </font>
    <font>
      <sz val="11"/>
      <name val="Calibri"/>
      <family val="2"/>
      <scheme val="minor"/>
    </font>
    <font>
      <i/>
      <sz val="11"/>
      <color rgb="FFFA7D00"/>
      <name val="Calibri"/>
      <family val="2"/>
      <scheme val="minor"/>
    </font>
    <font>
      <b/>
      <sz val="12"/>
      <color theme="1"/>
      <name val="Calibri Light"/>
      <family val="2"/>
      <scheme val="major"/>
    </font>
    <font>
      <sz val="20"/>
      <color theme="1"/>
      <name val="Calibri"/>
      <family val="2"/>
      <scheme val="minor"/>
    </font>
    <font>
      <b/>
      <sz val="14"/>
      <color theme="1"/>
      <name val="Calibri"/>
      <family val="2"/>
      <scheme val="minor"/>
    </font>
    <font>
      <b/>
      <sz val="12"/>
      <color theme="1"/>
      <name val="Calibri"/>
      <family val="2"/>
      <scheme val="minor"/>
    </font>
  </fonts>
  <fills count="7">
    <fill>
      <patternFill patternType="none"/>
    </fill>
    <fill>
      <patternFill patternType="gray125"/>
    </fill>
    <fill>
      <patternFill patternType="solid">
        <fgColor rgb="FFFFCC99"/>
      </patternFill>
    </fill>
    <fill>
      <patternFill patternType="solid">
        <fgColor rgb="FFF2F2F2"/>
      </patternFill>
    </fill>
    <fill>
      <patternFill patternType="solid">
        <fgColor theme="2"/>
        <bgColor indexed="64"/>
      </patternFill>
    </fill>
    <fill>
      <patternFill patternType="solid">
        <fgColor theme="1"/>
        <bgColor indexed="64"/>
      </patternFill>
    </fill>
    <fill>
      <patternFill patternType="solid">
        <fgColor theme="0"/>
        <bgColor indexed="64"/>
      </patternFill>
    </fill>
  </fills>
  <borders count="94">
    <border>
      <left/>
      <right/>
      <top/>
      <bottom/>
      <diagonal/>
    </border>
    <border>
      <left style="thin">
        <color rgb="FF7F7F7F"/>
      </left>
      <right style="thin">
        <color rgb="FF7F7F7F"/>
      </right>
      <top style="thin">
        <color rgb="FF7F7F7F"/>
      </top>
      <bottom style="thin">
        <color rgb="FF7F7F7F"/>
      </bottom>
      <diagonal/>
    </border>
    <border>
      <left/>
      <right/>
      <top/>
      <bottom style="medium">
        <color indexed="64"/>
      </bottom>
      <diagonal/>
    </border>
    <border>
      <left style="thin">
        <color rgb="FF7F7F7F"/>
      </left>
      <right style="thin">
        <color rgb="FF7F7F7F"/>
      </right>
      <top style="thin">
        <color rgb="FF7F7F7F"/>
      </top>
      <bottom style="medium">
        <color indexed="64"/>
      </bottom>
      <diagonal/>
    </border>
    <border>
      <left style="medium">
        <color auto="1"/>
      </left>
      <right/>
      <top/>
      <bottom/>
      <diagonal/>
    </border>
    <border>
      <left style="medium">
        <color auto="1"/>
      </left>
      <right/>
      <top/>
      <bottom style="medium">
        <color indexed="64"/>
      </bottom>
      <diagonal/>
    </border>
    <border>
      <left/>
      <right style="medium">
        <color auto="1"/>
      </right>
      <top/>
      <bottom style="medium">
        <color indexed="64"/>
      </bottom>
      <diagonal/>
    </border>
    <border>
      <left style="thin">
        <color indexed="64"/>
      </left>
      <right style="thin">
        <color indexed="64"/>
      </right>
      <top style="thin">
        <color indexed="64"/>
      </top>
      <bottom style="thin">
        <color indexed="64"/>
      </bottom>
      <diagonal/>
    </border>
    <border>
      <left/>
      <right style="thin">
        <color rgb="FF7F7F7F"/>
      </right>
      <top style="thin">
        <color rgb="FF7F7F7F"/>
      </top>
      <bottom style="thin">
        <color rgb="FF7F7F7F"/>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rgb="FF7F7F7F"/>
      </right>
      <top style="thin">
        <color indexed="64"/>
      </top>
      <bottom style="thin">
        <color indexed="64"/>
      </bottom>
      <diagonal/>
    </border>
    <border>
      <left/>
      <right style="thin">
        <color rgb="FF7F7F7F"/>
      </right>
      <top/>
      <bottom style="thin">
        <color indexed="64"/>
      </bottom>
      <diagonal/>
    </border>
    <border>
      <left style="thin">
        <color rgb="FF7F7F7F"/>
      </left>
      <right style="medium">
        <color auto="1"/>
      </right>
      <top style="thin">
        <color rgb="FF7F7F7F"/>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thin">
        <color rgb="FF7F7F7F"/>
      </top>
      <bottom style="thin">
        <color rgb="FF7F7F7F"/>
      </bottom>
      <diagonal/>
    </border>
    <border>
      <left style="thin">
        <color indexed="64"/>
      </left>
      <right style="thin">
        <color indexed="64"/>
      </right>
      <top style="medium">
        <color indexed="64"/>
      </top>
      <bottom/>
      <diagonal/>
    </border>
    <border>
      <left style="thin">
        <color indexed="64"/>
      </left>
      <right style="medium">
        <color auto="1"/>
      </right>
      <top style="medium">
        <color indexed="64"/>
      </top>
      <bottom/>
      <diagonal/>
    </border>
    <border>
      <left style="thin">
        <color indexed="64"/>
      </left>
      <right style="medium">
        <color auto="1"/>
      </right>
      <top/>
      <bottom/>
      <diagonal/>
    </border>
    <border>
      <left style="thin">
        <color indexed="64"/>
      </left>
      <right style="thin">
        <color indexed="64"/>
      </right>
      <top/>
      <bottom style="medium">
        <color indexed="64"/>
      </bottom>
      <diagonal/>
    </border>
    <border>
      <left style="thin">
        <color indexed="64"/>
      </left>
      <right style="medium">
        <color auto="1"/>
      </right>
      <top/>
      <bottom style="medium">
        <color indexed="64"/>
      </bottom>
      <diagonal/>
    </border>
    <border>
      <left style="thin">
        <color rgb="FF7F7F7F"/>
      </left>
      <right style="thin">
        <color rgb="FF7F7F7F"/>
      </right>
      <top style="thin">
        <color rgb="FF7F7F7F"/>
      </top>
      <bottom style="thin">
        <color indexed="64"/>
      </bottom>
      <diagonal/>
    </border>
    <border>
      <left/>
      <right style="medium">
        <color auto="1"/>
      </right>
      <top/>
      <bottom style="thin">
        <color indexed="64"/>
      </bottom>
      <diagonal/>
    </border>
    <border>
      <left style="thin">
        <color rgb="FF7F7F7F"/>
      </left>
      <right style="medium">
        <color auto="1"/>
      </right>
      <top style="thin">
        <color rgb="FF7F7F7F"/>
      </top>
      <bottom style="thin">
        <color indexed="64"/>
      </bottom>
      <diagonal/>
    </border>
    <border>
      <left/>
      <right style="medium">
        <color indexed="64"/>
      </right>
      <top style="medium">
        <color indexed="64"/>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auto="1"/>
      </left>
      <right style="thin">
        <color theme="1" tint="0.499984740745262"/>
      </right>
      <top style="thin">
        <color theme="1" tint="0.499984740745262"/>
      </top>
      <bottom style="thin">
        <color theme="1" tint="0.499984740745262"/>
      </bottom>
      <diagonal/>
    </border>
    <border>
      <left style="thin">
        <color theme="1" tint="0.499984740745262"/>
      </left>
      <right style="medium">
        <color auto="1"/>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rgb="FF7F7F7F"/>
      </left>
      <right style="thin">
        <color rgb="FF7F7F7F"/>
      </right>
      <top style="medium">
        <color indexed="64"/>
      </top>
      <bottom/>
      <diagonal/>
    </border>
    <border>
      <left style="medium">
        <color indexed="64"/>
      </left>
      <right style="thin">
        <color theme="1" tint="0.499984740745262"/>
      </right>
      <top/>
      <bottom style="thin">
        <color theme="1" tint="0.499984740745262"/>
      </bottom>
      <diagonal/>
    </border>
    <border>
      <left style="thin">
        <color theme="1" tint="0.499984740745262"/>
      </left>
      <right style="medium">
        <color indexed="64"/>
      </right>
      <top/>
      <bottom style="thin">
        <color theme="1" tint="0.499984740745262"/>
      </bottom>
      <diagonal/>
    </border>
    <border>
      <left style="medium">
        <color indexed="64"/>
      </left>
      <right style="thin">
        <color theme="1" tint="0.499984740745262"/>
      </right>
      <top style="thin">
        <color theme="1" tint="0.499984740745262"/>
      </top>
      <bottom/>
      <diagonal/>
    </border>
    <border>
      <left style="thin">
        <color theme="1" tint="0.499984740745262"/>
      </left>
      <right style="medium">
        <color indexed="64"/>
      </right>
      <top style="thin">
        <color theme="1" tint="0.499984740745262"/>
      </top>
      <bottom/>
      <diagonal/>
    </border>
    <border>
      <left style="thin">
        <color indexed="64"/>
      </left>
      <right style="medium">
        <color indexed="64"/>
      </right>
      <top style="thin">
        <color indexed="64"/>
      </top>
      <bottom style="thin">
        <color indexed="64"/>
      </bottom>
      <diagonal/>
    </border>
    <border>
      <left style="thin">
        <color indexed="64"/>
      </left>
      <right/>
      <top style="thin">
        <color rgb="FF7F7F7F"/>
      </top>
      <bottom style="thin">
        <color rgb="FF7F7F7F"/>
      </bottom>
      <diagonal/>
    </border>
    <border>
      <left/>
      <right/>
      <top style="thin">
        <color rgb="FF7F7F7F"/>
      </top>
      <bottom style="thin">
        <color rgb="FF7F7F7F"/>
      </bottom>
      <diagonal/>
    </border>
    <border>
      <left/>
      <right style="thin">
        <color indexed="64"/>
      </right>
      <top style="thin">
        <color indexed="64"/>
      </top>
      <bottom style="thin">
        <color indexed="64"/>
      </bottom>
      <diagonal/>
    </border>
    <border>
      <left style="thin">
        <color indexed="64"/>
      </left>
      <right/>
      <top style="thin">
        <color indexed="64"/>
      </top>
      <bottom style="thin">
        <color rgb="FF7F7F7F"/>
      </bottom>
      <diagonal/>
    </border>
    <border>
      <left/>
      <right/>
      <top style="thin">
        <color indexed="64"/>
      </top>
      <bottom style="thin">
        <color rgb="FF7F7F7F"/>
      </bottom>
      <diagonal/>
    </border>
    <border>
      <left/>
      <right style="medium">
        <color auto="1"/>
      </right>
      <top style="thin">
        <color indexed="64"/>
      </top>
      <bottom style="thin">
        <color rgb="FF7F7F7F"/>
      </bottom>
      <diagonal/>
    </border>
    <border>
      <left/>
      <right style="thin">
        <color indexed="64"/>
      </right>
      <top style="thin">
        <color indexed="64"/>
      </top>
      <bottom/>
      <diagonal/>
    </border>
    <border>
      <left/>
      <right/>
      <top style="thin">
        <color indexed="64"/>
      </top>
      <bottom/>
      <diagonal/>
    </border>
    <border diagonalDown="1">
      <left/>
      <right/>
      <top/>
      <bottom/>
      <diagonal style="thin">
        <color rgb="FF7F7F7F"/>
      </diagonal>
    </border>
    <border diagonalDown="1">
      <left/>
      <right/>
      <top/>
      <bottom style="medium">
        <color indexed="64"/>
      </bottom>
      <diagonal style="medium">
        <color indexed="64"/>
      </diagonal>
    </border>
    <border diagonalDown="1">
      <left/>
      <right/>
      <top/>
      <bottom/>
      <diagonal style="medium">
        <color indexed="64"/>
      </diagonal>
    </border>
    <border>
      <left/>
      <right style="thin">
        <color rgb="FF7F7F7F"/>
      </right>
      <top style="thin">
        <color rgb="FF7F7F7F"/>
      </top>
      <bottom style="thin">
        <color indexed="64"/>
      </bottom>
      <diagonal/>
    </border>
    <border>
      <left style="medium">
        <color indexed="64"/>
      </left>
      <right style="medium">
        <color indexed="64"/>
      </right>
      <top/>
      <bottom/>
      <diagonal/>
    </border>
    <border>
      <left style="medium">
        <color indexed="64"/>
      </left>
      <right style="medium">
        <color indexed="64"/>
      </right>
      <top style="thin">
        <color rgb="FF7F7F7F"/>
      </top>
      <bottom style="thin">
        <color rgb="FF7F7F7F"/>
      </bottom>
      <diagonal/>
    </border>
    <border>
      <left style="medium">
        <color indexed="64"/>
      </left>
      <right style="medium">
        <color indexed="64"/>
      </right>
      <top style="thin">
        <color rgb="FF7F7F7F"/>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rgb="FF7F7F7F"/>
      </top>
      <bottom style="medium">
        <color indexed="64"/>
      </bottom>
      <diagonal/>
    </border>
    <border>
      <left style="thin">
        <color rgb="FF7F7F7F"/>
      </left>
      <right/>
      <top style="thin">
        <color rgb="FF7F7F7F"/>
      </top>
      <bottom style="thin">
        <color indexed="64"/>
      </bottom>
      <diagonal/>
    </border>
    <border>
      <left style="thin">
        <color rgb="FF7F7F7F"/>
      </left>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style="thin">
        <color indexed="64"/>
      </left>
      <right style="medium">
        <color indexed="64"/>
      </right>
      <top style="thin">
        <color indexed="64"/>
      </top>
      <bottom style="thin">
        <color rgb="FF7F7F7F"/>
      </bottom>
      <diagonal/>
    </border>
    <border diagonalDown="1">
      <left style="medium">
        <color indexed="64"/>
      </left>
      <right style="medium">
        <color indexed="64"/>
      </right>
      <top style="thin">
        <color rgb="FF7F7F7F"/>
      </top>
      <bottom style="thin">
        <color rgb="FF7F7F7F"/>
      </bottom>
      <diagonal style="medium">
        <color indexed="64"/>
      </diagonal>
    </border>
    <border diagonalDown="1">
      <left style="medium">
        <color indexed="64"/>
      </left>
      <right style="medium">
        <color indexed="64"/>
      </right>
      <top style="thin">
        <color rgb="FF7F7F7F"/>
      </top>
      <bottom style="thin">
        <color indexed="64"/>
      </bottom>
      <diagonal style="medium">
        <color indexed="64"/>
      </diagonal>
    </border>
    <border diagonalDown="1">
      <left style="medium">
        <color indexed="64"/>
      </left>
      <right style="medium">
        <color indexed="64"/>
      </right>
      <top style="thin">
        <color rgb="FF7F7F7F"/>
      </top>
      <bottom style="medium">
        <color indexed="64"/>
      </bottom>
      <diagonal style="medium">
        <color indexed="64"/>
      </diagonal>
    </border>
    <border diagonalDown="1">
      <left/>
      <right/>
      <top/>
      <bottom style="medium">
        <color indexed="64"/>
      </bottom>
      <diagonal style="thin">
        <color rgb="FF7F7F7F"/>
      </diagonal>
    </border>
    <border diagonalDown="1">
      <left/>
      <right style="thin">
        <color rgb="FF7F7F7F"/>
      </right>
      <top style="thin">
        <color rgb="FF7F7F7F"/>
      </top>
      <bottom style="thin">
        <color rgb="FF7F7F7F"/>
      </bottom>
      <diagonal style="thin">
        <color rgb="FF7F7F7F"/>
      </diagonal>
    </border>
    <border diagonalDown="1">
      <left style="thin">
        <color rgb="FF7F7F7F"/>
      </left>
      <right style="thin">
        <color rgb="FF7F7F7F"/>
      </right>
      <top style="thin">
        <color rgb="FF7F7F7F"/>
      </top>
      <bottom style="thin">
        <color indexed="64"/>
      </bottom>
      <diagonal style="thin">
        <color rgb="FF7F7F7F"/>
      </diagonal>
    </border>
    <border diagonalDown="1">
      <left style="thin">
        <color rgb="FF7F7F7F"/>
      </left>
      <right style="thin">
        <color rgb="FF7F7F7F"/>
      </right>
      <top style="thin">
        <color rgb="FF7F7F7F"/>
      </top>
      <bottom style="thin">
        <color rgb="FF7F7F7F"/>
      </bottom>
      <diagonal style="thin">
        <color rgb="FF7F7F7F"/>
      </diagonal>
    </border>
    <border diagonalDown="1">
      <left/>
      <right/>
      <top style="thin">
        <color rgb="FF7F7F7F"/>
      </top>
      <bottom/>
      <diagonal style="thin">
        <color rgb="FF7F7F7F"/>
      </diagonal>
    </border>
    <border>
      <left/>
      <right/>
      <top/>
      <bottom style="thin">
        <color rgb="FF7F7F7F"/>
      </bottom>
      <diagonal/>
    </border>
    <border>
      <left style="medium">
        <color indexed="64"/>
      </left>
      <right style="medium">
        <color indexed="64"/>
      </right>
      <top style="thin">
        <color indexed="64"/>
      </top>
      <bottom/>
      <diagonal/>
    </border>
    <border>
      <left style="medium">
        <color indexed="64"/>
      </left>
      <right style="medium">
        <color indexed="64"/>
      </right>
      <top/>
      <bottom style="thin">
        <color rgb="FF7F7F7F"/>
      </bottom>
      <diagonal/>
    </border>
    <border>
      <left style="medium">
        <color indexed="64"/>
      </left>
      <right style="medium">
        <color indexed="64"/>
      </right>
      <top style="medium">
        <color indexed="64"/>
      </top>
      <bottom style="thin">
        <color rgb="FF7F7F7F"/>
      </bottom>
      <diagonal/>
    </border>
    <border>
      <left/>
      <right/>
      <top style="medium">
        <color indexed="64"/>
      </top>
      <bottom style="thin">
        <color rgb="FF7F7F7F"/>
      </bottom>
      <diagonal/>
    </border>
    <border>
      <left style="medium">
        <color indexed="64"/>
      </left>
      <right style="medium">
        <color indexed="64"/>
      </right>
      <top style="thin">
        <color indexed="64"/>
      </top>
      <bottom style="medium">
        <color indexed="64"/>
      </bottom>
      <diagonal/>
    </border>
    <border diagonalDown="1">
      <left style="medium">
        <color indexed="64"/>
      </left>
      <right style="medium">
        <color indexed="64"/>
      </right>
      <top/>
      <bottom style="thin">
        <color rgb="FF7F7F7F"/>
      </bottom>
      <diagonal style="medium">
        <color indexed="64"/>
      </diagonal>
    </border>
    <border>
      <left/>
      <right style="thin">
        <color rgb="FF7F7F7F"/>
      </right>
      <top/>
      <bottom style="thin">
        <color rgb="FF7F7F7F"/>
      </bottom>
      <diagonal/>
    </border>
    <border>
      <left/>
      <right/>
      <top style="thin">
        <color indexed="64"/>
      </top>
      <bottom style="medium">
        <color indexed="64"/>
      </bottom>
      <diagonal/>
    </border>
    <border diagonalDown="1">
      <left/>
      <right/>
      <top/>
      <bottom/>
      <diagonal style="thin">
        <color auto="1"/>
      </diagonal>
    </border>
    <border diagonalDown="1">
      <left style="thin">
        <color indexed="64"/>
      </left>
      <right style="medium">
        <color indexed="64"/>
      </right>
      <top style="thin">
        <color rgb="FF7F7F7F"/>
      </top>
      <bottom style="thin">
        <color rgb="FF7F7F7F"/>
      </bottom>
      <diagonal style="thin">
        <color indexed="64"/>
      </diagonal>
    </border>
    <border diagonalDown="1">
      <left style="thin">
        <color rgb="FF7F7F7F"/>
      </left>
      <right style="medium">
        <color auto="1"/>
      </right>
      <top style="thin">
        <color rgb="FF7F7F7F"/>
      </top>
      <bottom style="thin">
        <color indexed="64"/>
      </bottom>
      <diagonal style="thin">
        <color rgb="FF7F7F7F"/>
      </diagonal>
    </border>
    <border diagonalDown="1">
      <left/>
      <right style="medium">
        <color indexed="64"/>
      </right>
      <top style="thin">
        <color rgb="FF7F7F7F"/>
      </top>
      <bottom style="thin">
        <color rgb="FF7F7F7F"/>
      </bottom>
      <diagonal style="thin">
        <color rgb="FF7F7F7F"/>
      </diagonal>
    </border>
    <border diagonalDown="1">
      <left style="thin">
        <color rgb="FF7F7F7F"/>
      </left>
      <right style="medium">
        <color indexed="64"/>
      </right>
      <top style="thin">
        <color rgb="FF7F7F7F"/>
      </top>
      <bottom style="thin">
        <color rgb="FF7F7F7F"/>
      </bottom>
      <diagonal style="thin">
        <color rgb="FF7F7F7F"/>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medium">
        <color indexed="64"/>
      </bottom>
      <diagonal style="thin">
        <color indexed="64"/>
      </diagonal>
    </border>
    <border diagonalDown="1">
      <left style="thin">
        <color indexed="64"/>
      </left>
      <right style="thin">
        <color rgb="FF7F7F7F"/>
      </right>
      <top style="thin">
        <color rgb="FF7F7F7F"/>
      </top>
      <bottom style="thin">
        <color rgb="FF7F7F7F"/>
      </bottom>
      <diagonal style="thin">
        <color indexed="64"/>
      </diagonal>
    </border>
    <border diagonalDown="1">
      <left style="thin">
        <color rgb="FF7F7F7F"/>
      </left>
      <right style="thin">
        <color rgb="FF7F7F7F"/>
      </right>
      <top style="thin">
        <color rgb="FF7F7F7F"/>
      </top>
      <bottom style="medium">
        <color indexed="64"/>
      </bottom>
      <diagonal style="thin">
        <color rgb="FF7F7F7F"/>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rgb="FF7F7F7F"/>
      </right>
      <top style="thin">
        <color rgb="FF7F7F7F"/>
      </top>
      <bottom style="thin">
        <color indexed="64"/>
      </bottom>
      <diagonal style="thin">
        <color indexed="64"/>
      </diagonal>
    </border>
    <border diagonalDown="1">
      <left style="thin">
        <color indexed="64"/>
      </left>
      <right style="thin">
        <color rgb="FF7F7F7F"/>
      </right>
      <top style="thin">
        <color indexed="64"/>
      </top>
      <bottom style="thin">
        <color rgb="FF7F7F7F"/>
      </bottom>
      <diagonal style="thin">
        <color indexed="64"/>
      </diagonal>
    </border>
    <border diagonalDown="1">
      <left/>
      <right style="thin">
        <color rgb="FF7F7F7F"/>
      </right>
      <top style="thin">
        <color indexed="64"/>
      </top>
      <bottom style="thin">
        <color rgb="FF7F7F7F"/>
      </bottom>
      <diagonal style="thin">
        <color indexed="64"/>
      </diagonal>
    </border>
    <border diagonalDown="1">
      <left/>
      <right style="thin">
        <color rgb="FF7F7F7F"/>
      </right>
      <top style="thin">
        <color rgb="FF7F7F7F"/>
      </top>
      <bottom style="thin">
        <color rgb="FF7F7F7F"/>
      </bottom>
      <diagonal style="thin">
        <color indexed="64"/>
      </diagonal>
    </border>
  </borders>
  <cellStyleXfs count="7">
    <xf numFmtId="0" fontId="0" fillId="0" borderId="0"/>
    <xf numFmtId="0" fontId="6" fillId="0" borderId="0" applyNumberFormat="0" applyFill="0" applyBorder="0" applyAlignment="0" applyProtection="0"/>
    <xf numFmtId="0" fontId="9" fillId="2" borderId="1" applyNumberFormat="0" applyAlignment="0" applyProtection="0"/>
    <xf numFmtId="0" fontId="10" fillId="3" borderId="1" applyNumberFormat="0" applyAlignment="0" applyProtection="0"/>
    <xf numFmtId="0" fontId="11" fillId="0" borderId="0" applyNumberFormat="0" applyFill="0" applyBorder="0" applyAlignment="0" applyProtection="0"/>
    <xf numFmtId="44" fontId="24" fillId="0" borderId="0" applyFont="0" applyFill="0" applyBorder="0" applyAlignment="0" applyProtection="0"/>
    <xf numFmtId="0" fontId="29" fillId="3" borderId="1">
      <alignment horizontal="center" vertical="center"/>
      <protection locked="0"/>
    </xf>
  </cellStyleXfs>
  <cellXfs count="290">
    <xf numFmtId="0" fontId="0" fillId="0" borderId="0" xfId="0"/>
    <xf numFmtId="0" fontId="0" fillId="0" borderId="0" xfId="0" applyFont="1" applyAlignment="1">
      <alignment vertical="center"/>
    </xf>
    <xf numFmtId="0" fontId="0" fillId="0" borderId="0" xfId="0" applyFont="1"/>
    <xf numFmtId="0" fontId="0" fillId="0" borderId="0" xfId="0" applyAlignment="1">
      <alignment wrapText="1"/>
    </xf>
    <xf numFmtId="0" fontId="1" fillId="0" borderId="0" xfId="0" applyFont="1"/>
    <xf numFmtId="0" fontId="0" fillId="0" borderId="0" xfId="0" applyAlignment="1">
      <alignment horizontal="center" wrapText="1"/>
    </xf>
    <xf numFmtId="0" fontId="1" fillId="0" borderId="2" xfId="0" applyFont="1" applyBorder="1"/>
    <xf numFmtId="1" fontId="0" fillId="0" borderId="0" xfId="0" applyNumberFormat="1"/>
    <xf numFmtId="0" fontId="0" fillId="0" borderId="0" xfId="0" applyAlignment="1">
      <alignment horizontal="center" vertical="center"/>
    </xf>
    <xf numFmtId="0" fontId="10" fillId="3" borderId="1" xfId="3" applyAlignment="1">
      <alignment horizontal="center" vertical="center"/>
    </xf>
    <xf numFmtId="0" fontId="16" fillId="3" borderId="1" xfId="3" applyFont="1" applyAlignment="1">
      <alignment horizontal="center" vertical="center"/>
    </xf>
    <xf numFmtId="0" fontId="0" fillId="4" borderId="0" xfId="0" applyFill="1" applyAlignment="1">
      <alignment horizontal="center" vertical="center"/>
    </xf>
    <xf numFmtId="0" fontId="9" fillId="2" borderId="1" xfId="2" applyAlignment="1" applyProtection="1">
      <alignment horizontal="center" vertical="center"/>
      <protection locked="0"/>
    </xf>
    <xf numFmtId="0" fontId="1" fillId="4" borderId="0" xfId="0" applyFont="1" applyFill="1" applyAlignment="1">
      <alignment horizontal="center" vertical="center"/>
    </xf>
    <xf numFmtId="0" fontId="0" fillId="4" borderId="0" xfId="0" applyFill="1" applyAlignment="1">
      <alignment wrapText="1"/>
    </xf>
    <xf numFmtId="0" fontId="0" fillId="4" borderId="0" xfId="0" applyFill="1" applyAlignment="1">
      <alignment horizontal="center" wrapText="1"/>
    </xf>
    <xf numFmtId="0" fontId="13" fillId="0" borderId="0" xfId="4" applyFont="1" applyAlignment="1">
      <alignment horizontal="right" wrapText="1"/>
    </xf>
    <xf numFmtId="0" fontId="13" fillId="4" borderId="0" xfId="4" applyFont="1" applyFill="1" applyAlignment="1">
      <alignment horizontal="right" wrapText="1"/>
    </xf>
    <xf numFmtId="0" fontId="0" fillId="0" borderId="4" xfId="0" applyBorder="1"/>
    <xf numFmtId="0" fontId="1" fillId="0" borderId="4" xfId="0" applyFont="1" applyBorder="1"/>
    <xf numFmtId="0" fontId="1" fillId="0" borderId="5" xfId="0" applyFont="1" applyBorder="1"/>
    <xf numFmtId="0" fontId="0" fillId="4" borderId="2" xfId="0" applyFill="1" applyBorder="1" applyAlignment="1">
      <alignment horizontal="center" vertical="center"/>
    </xf>
    <xf numFmtId="0" fontId="0" fillId="4" borderId="6" xfId="0" applyFill="1" applyBorder="1" applyAlignment="1">
      <alignment horizontal="center" vertical="center"/>
    </xf>
    <xf numFmtId="0" fontId="17" fillId="6" borderId="0" xfId="0" applyFont="1" applyFill="1" applyAlignment="1">
      <alignment vertical="center" wrapText="1"/>
    </xf>
    <xf numFmtId="0" fontId="13" fillId="6" borderId="0" xfId="4" applyFont="1" applyFill="1" applyAlignment="1">
      <alignment horizontal="right" vertical="center" wrapText="1"/>
    </xf>
    <xf numFmtId="0" fontId="3" fillId="6" borderId="0" xfId="0" applyFont="1" applyFill="1" applyAlignment="1">
      <alignment horizontal="center" vertical="center" wrapText="1"/>
    </xf>
    <xf numFmtId="0" fontId="2" fillId="6" borderId="0" xfId="0" applyFont="1" applyFill="1" applyAlignment="1">
      <alignment horizontal="center" vertical="center" wrapText="1"/>
    </xf>
    <xf numFmtId="0" fontId="9" fillId="2" borderId="8" xfId="2" applyBorder="1" applyAlignment="1" applyProtection="1">
      <alignment horizontal="center" vertical="center"/>
      <protection locked="0"/>
    </xf>
    <xf numFmtId="0" fontId="2" fillId="6" borderId="7" xfId="0" applyFont="1" applyFill="1" applyBorder="1" applyAlignment="1">
      <alignment horizontal="left" vertical="center" wrapText="1"/>
    </xf>
    <xf numFmtId="0" fontId="13" fillId="6" borderId="7" xfId="4" applyFont="1" applyFill="1" applyBorder="1" applyAlignment="1">
      <alignment horizontal="right" vertical="center" wrapText="1"/>
    </xf>
    <xf numFmtId="0" fontId="2" fillId="6" borderId="7" xfId="0" applyFont="1" applyFill="1" applyBorder="1" applyAlignment="1">
      <alignment horizontal="center" vertical="center" wrapText="1"/>
    </xf>
    <xf numFmtId="0" fontId="11" fillId="6" borderId="0" xfId="4" applyFill="1" applyAlignment="1">
      <alignment vertical="center" wrapText="1"/>
    </xf>
    <xf numFmtId="0" fontId="14" fillId="6" borderId="0" xfId="0" applyFont="1" applyFill="1" applyAlignment="1">
      <alignment vertical="center" wrapText="1"/>
    </xf>
    <xf numFmtId="0" fontId="4" fillId="6" borderId="0" xfId="0" applyFont="1" applyFill="1" applyAlignment="1">
      <alignment horizontal="center" vertical="center" wrapText="1"/>
    </xf>
    <xf numFmtId="0" fontId="12" fillId="6" borderId="7" xfId="4" applyFont="1" applyFill="1" applyBorder="1" applyAlignment="1">
      <alignment horizontal="right" vertical="center" wrapText="1"/>
    </xf>
    <xf numFmtId="0" fontId="6" fillId="6" borderId="0" xfId="1" applyFill="1" applyAlignment="1">
      <alignment horizontal="center" vertical="center" wrapText="1"/>
    </xf>
    <xf numFmtId="0" fontId="12" fillId="6" borderId="9" xfId="4" applyFont="1" applyFill="1" applyBorder="1" applyAlignment="1">
      <alignment horizontal="right" vertical="center" wrapText="1"/>
    </xf>
    <xf numFmtId="0" fontId="2" fillId="6" borderId="9" xfId="0" applyFont="1" applyFill="1" applyBorder="1" applyAlignment="1">
      <alignment horizontal="center" vertical="center" wrapText="1"/>
    </xf>
    <xf numFmtId="0" fontId="2" fillId="6" borderId="9" xfId="0" applyFont="1" applyFill="1" applyBorder="1" applyAlignment="1">
      <alignment horizontal="left" vertical="center" wrapText="1"/>
    </xf>
    <xf numFmtId="0" fontId="13" fillId="6" borderId="0" xfId="4" applyFont="1" applyFill="1" applyBorder="1" applyAlignment="1">
      <alignment horizontal="right" vertical="center" wrapText="1"/>
    </xf>
    <xf numFmtId="0" fontId="2" fillId="6" borderId="13"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7" fillId="6" borderId="0" xfId="0" applyFont="1" applyFill="1" applyAlignment="1">
      <alignment horizontal="center" vertical="center" wrapText="1"/>
    </xf>
    <xf numFmtId="0" fontId="0" fillId="6" borderId="0" xfId="0" applyFont="1" applyFill="1" applyAlignment="1">
      <alignment horizontal="right" vertical="center" wrapText="1"/>
    </xf>
    <xf numFmtId="0" fontId="1" fillId="6" borderId="0" xfId="0" applyFont="1" applyFill="1" applyAlignment="1">
      <alignment horizontal="right"/>
    </xf>
    <xf numFmtId="0" fontId="13" fillId="6" borderId="2" xfId="4" applyFont="1" applyFill="1" applyBorder="1" applyAlignment="1">
      <alignment horizontal="right" vertical="center" wrapText="1"/>
    </xf>
    <xf numFmtId="0" fontId="0" fillId="6" borderId="7" xfId="0" applyFill="1" applyBorder="1" applyAlignment="1">
      <alignment horizontal="left" vertical="center" wrapText="1"/>
    </xf>
    <xf numFmtId="0" fontId="7" fillId="6" borderId="7" xfId="0" applyFont="1" applyFill="1" applyBorder="1" applyAlignment="1">
      <alignment horizontal="left" vertical="center" wrapText="1"/>
    </xf>
    <xf numFmtId="0" fontId="7" fillId="6" borderId="7" xfId="0" applyFont="1" applyFill="1" applyBorder="1" applyAlignment="1">
      <alignment horizontal="center" vertical="center" wrapText="1"/>
    </xf>
    <xf numFmtId="0" fontId="19" fillId="2" borderId="8" xfId="2" applyFont="1" applyBorder="1" applyAlignment="1" applyProtection="1">
      <alignment horizontal="left" vertical="center" wrapText="1"/>
      <protection locked="0"/>
    </xf>
    <xf numFmtId="0" fontId="15" fillId="6" borderId="7" xfId="0" applyFont="1" applyFill="1" applyBorder="1" applyAlignment="1">
      <alignment horizontal="left" vertical="center" wrapText="1"/>
    </xf>
    <xf numFmtId="0" fontId="0" fillId="6" borderId="11" xfId="0" applyFont="1" applyFill="1" applyBorder="1" applyAlignment="1">
      <alignment horizontal="right" vertical="center" wrapText="1"/>
    </xf>
    <xf numFmtId="0" fontId="13" fillId="6" borderId="11" xfId="4" applyFont="1" applyFill="1" applyBorder="1" applyAlignment="1">
      <alignment horizontal="right" vertical="center" wrapText="1"/>
    </xf>
    <xf numFmtId="0" fontId="7" fillId="6" borderId="14" xfId="0" applyFont="1" applyFill="1" applyBorder="1" applyAlignment="1">
      <alignment horizontal="center" vertical="center" wrapText="1"/>
    </xf>
    <xf numFmtId="0" fontId="1" fillId="6" borderId="11" xfId="0" applyFont="1" applyFill="1" applyBorder="1" applyAlignment="1">
      <alignment horizontal="right"/>
    </xf>
    <xf numFmtId="0" fontId="1" fillId="6" borderId="14" xfId="0" applyFont="1" applyFill="1" applyBorder="1" applyAlignment="1">
      <alignment horizontal="center" vertical="center" wrapText="1"/>
    </xf>
    <xf numFmtId="0" fontId="2" fillId="6" borderId="11" xfId="0" applyFont="1" applyFill="1" applyBorder="1" applyAlignment="1">
      <alignment horizontal="right" vertical="center" wrapText="1"/>
    </xf>
    <xf numFmtId="0" fontId="2" fillId="6" borderId="14" xfId="0" applyFont="1" applyFill="1" applyBorder="1" applyAlignment="1">
      <alignment horizontal="center" vertical="center" wrapText="1"/>
    </xf>
    <xf numFmtId="0" fontId="2" fillId="6" borderId="10" xfId="0" applyFont="1" applyFill="1" applyBorder="1" applyAlignment="1">
      <alignment horizontal="right" vertical="center" wrapText="1"/>
    </xf>
    <xf numFmtId="0" fontId="13" fillId="6" borderId="10" xfId="4" applyFont="1" applyFill="1" applyBorder="1" applyAlignment="1">
      <alignment horizontal="right" vertical="center" wrapText="1"/>
    </xf>
    <xf numFmtId="0" fontId="2" fillId="6" borderId="15" xfId="0" applyFont="1" applyFill="1" applyBorder="1" applyAlignment="1">
      <alignment horizontal="center" vertical="center" wrapText="1"/>
    </xf>
    <xf numFmtId="0" fontId="1" fillId="6" borderId="0" xfId="0" applyFont="1" applyFill="1" applyAlignment="1">
      <alignment horizontal="center" wrapText="1"/>
    </xf>
    <xf numFmtId="0" fontId="0" fillId="6" borderId="0" xfId="0" applyFill="1" applyAlignment="1">
      <alignment wrapText="1"/>
    </xf>
    <xf numFmtId="0" fontId="7" fillId="6" borderId="2" xfId="0" applyFont="1" applyFill="1" applyBorder="1" applyAlignment="1">
      <alignment vertical="center" wrapText="1"/>
    </xf>
    <xf numFmtId="0" fontId="7" fillId="6" borderId="2" xfId="0" applyFont="1" applyFill="1" applyBorder="1" applyAlignment="1">
      <alignment horizontal="center" vertical="center" wrapText="1"/>
    </xf>
    <xf numFmtId="0" fontId="0" fillId="6" borderId="2" xfId="0" applyFill="1" applyBorder="1" applyAlignment="1">
      <alignment wrapText="1"/>
    </xf>
    <xf numFmtId="0" fontId="13" fillId="6" borderId="2" xfId="4" applyFont="1" applyFill="1" applyBorder="1" applyAlignment="1">
      <alignment horizontal="right" wrapText="1"/>
    </xf>
    <xf numFmtId="0" fontId="0" fillId="6" borderId="2" xfId="0" applyFill="1" applyBorder="1" applyAlignment="1">
      <alignment horizontal="center" wrapText="1"/>
    </xf>
    <xf numFmtId="0" fontId="1" fillId="6" borderId="0" xfId="0" applyFont="1" applyFill="1" applyBorder="1" applyAlignment="1">
      <alignment horizontal="right"/>
    </xf>
    <xf numFmtId="0" fontId="1" fillId="6" borderId="0" xfId="0" applyFont="1" applyFill="1" applyBorder="1" applyAlignment="1">
      <alignment horizontal="center" vertical="center" wrapText="1"/>
    </xf>
    <xf numFmtId="0" fontId="1" fillId="6" borderId="0" xfId="0" applyFont="1" applyFill="1" applyAlignment="1">
      <alignment horizontal="right" vertical="top" wrapText="1"/>
    </xf>
    <xf numFmtId="0" fontId="0" fillId="0" borderId="0" xfId="0" applyBorder="1"/>
    <xf numFmtId="0" fontId="0" fillId="6" borderId="0" xfId="0" applyFill="1"/>
    <xf numFmtId="0" fontId="1" fillId="6" borderId="0" xfId="0" applyFont="1" applyFill="1" applyAlignment="1">
      <alignment horizontal="center"/>
    </xf>
    <xf numFmtId="0" fontId="0" fillId="6" borderId="2" xfId="0" applyFill="1" applyBorder="1"/>
    <xf numFmtId="0" fontId="2" fillId="6" borderId="20" xfId="0" applyFont="1" applyFill="1" applyBorder="1" applyAlignment="1">
      <alignment horizontal="left" vertical="center" wrapText="1" indent="4"/>
    </xf>
    <xf numFmtId="0" fontId="1" fillId="6" borderId="4" xfId="0" applyFont="1" applyFill="1" applyBorder="1" applyAlignment="1">
      <alignment horizontal="right"/>
    </xf>
    <xf numFmtId="0" fontId="0" fillId="6" borderId="0" xfId="0" applyFill="1" applyBorder="1"/>
    <xf numFmtId="0" fontId="1" fillId="6" borderId="0" xfId="0" applyFont="1" applyFill="1" applyBorder="1" applyAlignment="1">
      <alignment horizontal="center" vertical="center"/>
    </xf>
    <xf numFmtId="0" fontId="0" fillId="4" borderId="0" xfId="0" applyFill="1" applyBorder="1"/>
    <xf numFmtId="0" fontId="0" fillId="4" borderId="19" xfId="0" applyFill="1" applyBorder="1"/>
    <xf numFmtId="0" fontId="16" fillId="3" borderId="1" xfId="3" applyFont="1" applyBorder="1" applyAlignment="1">
      <alignment horizontal="center" vertical="center"/>
    </xf>
    <xf numFmtId="0" fontId="5" fillId="6" borderId="5" xfId="0" applyFont="1" applyFill="1" applyBorder="1" applyAlignment="1">
      <alignment horizontal="right" vertical="center" wrapText="1"/>
    </xf>
    <xf numFmtId="0" fontId="13" fillId="6" borderId="18" xfId="4" applyFont="1" applyFill="1" applyBorder="1" applyAlignment="1">
      <alignment horizontal="center" vertical="center" wrapText="1"/>
    </xf>
    <xf numFmtId="0" fontId="1" fillId="6" borderId="18" xfId="0" applyFont="1" applyFill="1" applyBorder="1" applyAlignment="1">
      <alignment horizontal="center" wrapText="1"/>
    </xf>
    <xf numFmtId="0" fontId="13" fillId="6" borderId="0" xfId="4" applyFont="1" applyFill="1" applyBorder="1" applyAlignment="1">
      <alignment horizontal="right"/>
    </xf>
    <xf numFmtId="0" fontId="1" fillId="6" borderId="0" xfId="0" applyFont="1" applyFill="1" applyBorder="1" applyAlignment="1">
      <alignment horizontal="center"/>
    </xf>
    <xf numFmtId="0" fontId="1" fillId="6" borderId="5" xfId="0" applyFont="1" applyFill="1" applyBorder="1" applyAlignment="1">
      <alignment horizontal="right"/>
    </xf>
    <xf numFmtId="0" fontId="13" fillId="6" borderId="2" xfId="4" applyFont="1" applyFill="1" applyBorder="1" applyAlignment="1">
      <alignment horizontal="right"/>
    </xf>
    <xf numFmtId="0" fontId="1" fillId="6" borderId="2" xfId="0" applyFont="1" applyFill="1" applyBorder="1" applyAlignment="1">
      <alignment horizontal="center"/>
    </xf>
    <xf numFmtId="0" fontId="1" fillId="6" borderId="2" xfId="0" applyFont="1" applyFill="1" applyBorder="1" applyAlignment="1">
      <alignment horizontal="center" vertical="center"/>
    </xf>
    <xf numFmtId="0" fontId="1" fillId="6" borderId="6" xfId="0" applyFont="1" applyFill="1" applyBorder="1" applyAlignment="1">
      <alignment horizontal="center" vertical="center"/>
    </xf>
    <xf numFmtId="0" fontId="0" fillId="6" borderId="22" xfId="0" applyFill="1" applyBorder="1" applyAlignment="1">
      <alignment horizontal="center" vertical="center"/>
    </xf>
    <xf numFmtId="0" fontId="0" fillId="6" borderId="23" xfId="0" applyFill="1" applyBorder="1" applyAlignment="1">
      <alignment horizontal="center" vertical="center"/>
    </xf>
    <xf numFmtId="0" fontId="1" fillId="6" borderId="13" xfId="0" quotePrefix="1" applyFont="1" applyFill="1" applyBorder="1" applyAlignment="1">
      <alignment horizontal="center" vertical="center"/>
    </xf>
    <xf numFmtId="0" fontId="1" fillId="6" borderId="24" xfId="0" quotePrefix="1" applyFont="1" applyFill="1" applyBorder="1" applyAlignment="1">
      <alignment horizontal="center" vertical="center"/>
    </xf>
    <xf numFmtId="0" fontId="1" fillId="6" borderId="25" xfId="0" applyFont="1" applyFill="1" applyBorder="1" applyAlignment="1">
      <alignment horizontal="center" vertical="center"/>
    </xf>
    <xf numFmtId="0" fontId="1" fillId="6" borderId="26" xfId="0" applyFont="1" applyFill="1" applyBorder="1" applyAlignment="1">
      <alignment horizontal="center" vertical="center"/>
    </xf>
    <xf numFmtId="0" fontId="11" fillId="6" borderId="17" xfId="4" applyFill="1" applyBorder="1" applyAlignment="1">
      <alignment horizontal="left" vertical="top" wrapText="1"/>
    </xf>
    <xf numFmtId="0" fontId="21" fillId="6" borderId="20" xfId="0" applyFont="1" applyFill="1" applyBorder="1" applyAlignment="1">
      <alignment horizontal="left" vertical="center" wrapText="1"/>
    </xf>
    <xf numFmtId="0" fontId="5" fillId="6" borderId="20" xfId="0" applyFont="1" applyFill="1" applyBorder="1" applyAlignment="1">
      <alignment horizontal="left" vertical="center" wrapText="1"/>
    </xf>
    <xf numFmtId="0" fontId="9" fillId="2" borderId="3" xfId="2" applyBorder="1" applyProtection="1">
      <protection locked="0"/>
    </xf>
    <xf numFmtId="0" fontId="9" fillId="2" borderId="16" xfId="2" applyBorder="1" applyProtection="1">
      <protection locked="0"/>
    </xf>
    <xf numFmtId="0" fontId="20" fillId="6" borderId="0" xfId="0" applyFont="1" applyFill="1" applyAlignment="1">
      <alignment vertical="center"/>
    </xf>
    <xf numFmtId="0" fontId="11" fillId="6" borderId="0" xfId="4" applyFill="1"/>
    <xf numFmtId="0" fontId="1" fillId="0" borderId="0" xfId="0" applyFont="1" applyAlignment="1">
      <alignment horizontal="right" vertical="center"/>
    </xf>
    <xf numFmtId="0" fontId="1" fillId="0" borderId="0" xfId="0" applyFont="1" applyAlignment="1">
      <alignment horizontal="left" vertical="center"/>
    </xf>
    <xf numFmtId="0" fontId="18" fillId="6" borderId="0" xfId="0" applyFont="1" applyFill="1" applyAlignment="1">
      <alignment vertical="center" wrapText="1"/>
    </xf>
    <xf numFmtId="0" fontId="0" fillId="6" borderId="0" xfId="0" applyFill="1" applyAlignment="1">
      <alignment horizontal="center" vertical="center"/>
    </xf>
    <xf numFmtId="0" fontId="13" fillId="6" borderId="0" xfId="4" applyFont="1" applyFill="1" applyAlignment="1">
      <alignment horizontal="center" vertical="center" wrapText="1"/>
    </xf>
    <xf numFmtId="0" fontId="13" fillId="6" borderId="0" xfId="4" applyFont="1" applyFill="1" applyAlignment="1">
      <alignment horizontal="right"/>
    </xf>
    <xf numFmtId="0" fontId="1" fillId="6" borderId="0" xfId="0" quotePrefix="1" applyFont="1" applyFill="1" applyAlignment="1">
      <alignment horizontal="center" vertical="center"/>
    </xf>
    <xf numFmtId="0" fontId="1" fillId="6" borderId="2" xfId="0" applyFont="1" applyFill="1" applyBorder="1" applyAlignment="1">
      <alignment horizontal="right"/>
    </xf>
    <xf numFmtId="0" fontId="0" fillId="6" borderId="2" xfId="0" applyFill="1" applyBorder="1" applyAlignment="1">
      <alignment horizontal="center" vertical="center"/>
    </xf>
    <xf numFmtId="0" fontId="1" fillId="6" borderId="2" xfId="0" applyFont="1" applyFill="1" applyBorder="1" applyAlignment="1">
      <alignment horizontal="right" vertical="center"/>
    </xf>
    <xf numFmtId="0" fontId="9" fillId="6" borderId="2" xfId="2" applyFill="1" applyBorder="1" applyAlignment="1">
      <alignment horizontal="center"/>
    </xf>
    <xf numFmtId="0" fontId="0" fillId="6" borderId="6" xfId="0" applyFill="1" applyBorder="1" applyAlignment="1">
      <alignment horizontal="center" vertical="center"/>
    </xf>
    <xf numFmtId="0" fontId="1" fillId="0" borderId="0" xfId="0" applyFont="1" applyBorder="1"/>
    <xf numFmtId="0" fontId="12" fillId="4" borderId="7" xfId="4" applyFont="1" applyFill="1" applyBorder="1" applyAlignment="1">
      <alignment horizontal="right" vertical="center" wrapText="1"/>
    </xf>
    <xf numFmtId="0" fontId="2" fillId="0" borderId="10" xfId="0" applyFont="1" applyBorder="1" applyAlignment="1">
      <alignment horizontal="right" vertical="center" wrapText="1"/>
    </xf>
    <xf numFmtId="0" fontId="13" fillId="0" borderId="10" xfId="4" applyFont="1" applyBorder="1" applyAlignment="1">
      <alignment horizontal="right" vertical="center" wrapText="1"/>
    </xf>
    <xf numFmtId="0" fontId="2" fillId="0" borderId="10" xfId="0" applyFont="1" applyBorder="1" applyAlignment="1">
      <alignment horizontal="center" vertical="center" wrapText="1"/>
    </xf>
    <xf numFmtId="0" fontId="10" fillId="3" borderId="27" xfId="3" applyBorder="1" applyAlignment="1">
      <alignment horizontal="center" vertical="center"/>
    </xf>
    <xf numFmtId="0" fontId="10" fillId="3" borderId="29" xfId="3" applyBorder="1" applyAlignment="1">
      <alignment horizontal="center" vertical="center"/>
    </xf>
    <xf numFmtId="0" fontId="11" fillId="6" borderId="10" xfId="4" applyFill="1" applyBorder="1" applyAlignment="1">
      <alignment horizontal="left" vertical="center" wrapText="1"/>
    </xf>
    <xf numFmtId="0" fontId="0" fillId="4" borderId="10" xfId="0" applyFill="1" applyBorder="1" applyAlignment="1">
      <alignment horizontal="center" vertical="center"/>
    </xf>
    <xf numFmtId="0" fontId="0" fillId="4" borderId="28" xfId="0" applyFill="1" applyBorder="1" applyAlignment="1">
      <alignment horizontal="center" vertical="center"/>
    </xf>
    <xf numFmtId="0" fontId="1" fillId="5" borderId="2" xfId="0" applyFont="1" applyFill="1" applyBorder="1" applyAlignment="1">
      <alignment vertical="center" wrapText="1"/>
    </xf>
    <xf numFmtId="0" fontId="13" fillId="5" borderId="2" xfId="4" applyFont="1" applyFill="1" applyBorder="1" applyAlignment="1">
      <alignment horizontal="right" vertical="center" wrapText="1"/>
    </xf>
    <xf numFmtId="0" fontId="1" fillId="5" borderId="2" xfId="0" applyFont="1" applyFill="1" applyBorder="1" applyAlignment="1">
      <alignment horizontal="center" vertical="center" wrapText="1"/>
    </xf>
    <xf numFmtId="0" fontId="1" fillId="5" borderId="2" xfId="0" applyFont="1" applyFill="1" applyBorder="1" applyAlignment="1">
      <alignment horizontal="center" vertical="center"/>
    </xf>
    <xf numFmtId="0" fontId="7" fillId="6" borderId="0" xfId="0" applyFont="1" applyFill="1"/>
    <xf numFmtId="0" fontId="0" fillId="6" borderId="18" xfId="0" applyFill="1" applyBorder="1"/>
    <xf numFmtId="0" fontId="0" fillId="6" borderId="30" xfId="0" applyFill="1" applyBorder="1"/>
    <xf numFmtId="0" fontId="0" fillId="6" borderId="31" xfId="0" applyFill="1" applyBorder="1"/>
    <xf numFmtId="0" fontId="0" fillId="6" borderId="32" xfId="0" applyFill="1" applyBorder="1"/>
    <xf numFmtId="0" fontId="0" fillId="6" borderId="33" xfId="0" applyFill="1" applyBorder="1"/>
    <xf numFmtId="0" fontId="0" fillId="6" borderId="34" xfId="0" applyFill="1" applyBorder="1"/>
    <xf numFmtId="0" fontId="0" fillId="6" borderId="35" xfId="0" applyFill="1" applyBorder="1"/>
    <xf numFmtId="0" fontId="1" fillId="0" borderId="17" xfId="0" applyFont="1" applyBorder="1" applyAlignment="1">
      <alignment horizontal="right" vertical="center"/>
    </xf>
    <xf numFmtId="0" fontId="0" fillId="6" borderId="37" xfId="0" applyFill="1" applyBorder="1"/>
    <xf numFmtId="0" fontId="0" fillId="6" borderId="38" xfId="0" applyFill="1" applyBorder="1"/>
    <xf numFmtId="0" fontId="0" fillId="6" borderId="39" xfId="0" applyFill="1" applyBorder="1"/>
    <xf numFmtId="0" fontId="0" fillId="6" borderId="40" xfId="0" applyFill="1" applyBorder="1"/>
    <xf numFmtId="0" fontId="12" fillId="4" borderId="41" xfId="4" applyFont="1" applyFill="1" applyBorder="1" applyAlignment="1">
      <alignment horizontal="right" vertical="center" wrapText="1"/>
    </xf>
    <xf numFmtId="0" fontId="23" fillId="6" borderId="14" xfId="0" applyFont="1" applyFill="1" applyBorder="1" applyAlignment="1">
      <alignment horizontal="center" vertical="center" wrapText="1"/>
    </xf>
    <xf numFmtId="0" fontId="0" fillId="0" borderId="0" xfId="0" applyFont="1" applyAlignment="1"/>
    <xf numFmtId="0" fontId="0" fillId="0" borderId="0" xfId="0" quotePrefix="1" applyFont="1"/>
    <xf numFmtId="44" fontId="24" fillId="0" borderId="0" xfId="5" applyNumberFormat="1" applyFont="1"/>
    <xf numFmtId="44" fontId="24" fillId="0" borderId="0" xfId="5" applyFont="1"/>
    <xf numFmtId="44" fontId="0" fillId="0" borderId="0" xfId="0" applyNumberFormat="1" applyFont="1"/>
    <xf numFmtId="0" fontId="25" fillId="6" borderId="0" xfId="0" quotePrefix="1" applyFont="1" applyFill="1" applyBorder="1" applyAlignment="1">
      <alignment horizontal="left" vertical="center" wrapText="1" indent="4"/>
    </xf>
    <xf numFmtId="0" fontId="13" fillId="6" borderId="9" xfId="4" applyFont="1" applyFill="1" applyBorder="1" applyAlignment="1">
      <alignment horizontal="right" vertical="center" wrapText="1"/>
    </xf>
    <xf numFmtId="0" fontId="1" fillId="0" borderId="0" xfId="0" applyFont="1" applyAlignment="1"/>
    <xf numFmtId="0" fontId="26" fillId="6" borderId="0" xfId="0" applyFont="1" applyFill="1" applyAlignment="1">
      <alignment vertical="center" wrapText="1"/>
    </xf>
    <xf numFmtId="0" fontId="0" fillId="6" borderId="0" xfId="0" applyFill="1" applyAlignment="1">
      <alignment horizontal="left" vertical="center" wrapText="1" indent="2"/>
    </xf>
    <xf numFmtId="0" fontId="1" fillId="6" borderId="11" xfId="0" applyFont="1" applyFill="1" applyBorder="1" applyAlignment="1">
      <alignment horizontal="center" wrapText="1"/>
    </xf>
    <xf numFmtId="0" fontId="13" fillId="6" borderId="11" xfId="4" applyFont="1" applyFill="1" applyBorder="1" applyAlignment="1">
      <alignment horizontal="right" wrapText="1"/>
    </xf>
    <xf numFmtId="0" fontId="0" fillId="6" borderId="14" xfId="0" applyFill="1" applyBorder="1" applyAlignment="1">
      <alignment horizontal="center" wrapText="1"/>
    </xf>
    <xf numFmtId="0" fontId="0" fillId="6" borderId="10" xfId="0" applyFill="1" applyBorder="1" applyAlignment="1">
      <alignment vertical="center" wrapText="1"/>
    </xf>
    <xf numFmtId="0" fontId="0" fillId="6" borderId="10" xfId="0" applyFill="1" applyBorder="1" applyAlignment="1">
      <alignment horizontal="center" vertical="center" wrapText="1"/>
    </xf>
    <xf numFmtId="0" fontId="7" fillId="6" borderId="7" xfId="0" applyFont="1" applyFill="1" applyBorder="1" applyAlignment="1">
      <alignment horizontal="left" vertical="center" wrapText="1" indent="2"/>
    </xf>
    <xf numFmtId="0" fontId="0" fillId="6" borderId="44" xfId="0" applyFill="1" applyBorder="1" applyAlignment="1">
      <alignment horizontal="left" vertical="center" wrapText="1" indent="2"/>
    </xf>
    <xf numFmtId="0" fontId="7" fillId="6" borderId="11" xfId="0" applyFont="1" applyFill="1" applyBorder="1" applyAlignment="1">
      <alignment horizontal="left" vertical="center" wrapText="1"/>
    </xf>
    <xf numFmtId="0" fontId="28" fillId="6" borderId="9" xfId="0" applyFont="1" applyFill="1" applyBorder="1" applyAlignment="1">
      <alignment horizontal="left" vertical="center" wrapText="1"/>
    </xf>
    <xf numFmtId="0" fontId="0" fillId="4" borderId="45" xfId="0" applyFill="1" applyBorder="1" applyAlignment="1">
      <alignment horizontal="center" vertical="center"/>
    </xf>
    <xf numFmtId="0" fontId="0" fillId="4" borderId="46" xfId="0" applyFill="1" applyBorder="1" applyAlignment="1">
      <alignment horizontal="center" vertical="center"/>
    </xf>
    <xf numFmtId="0" fontId="0" fillId="4" borderId="47" xfId="0" applyFill="1" applyBorder="1" applyAlignment="1">
      <alignment horizontal="center" vertical="center"/>
    </xf>
    <xf numFmtId="0" fontId="0" fillId="6" borderId="49" xfId="0" applyFill="1" applyBorder="1" applyAlignment="1">
      <alignment horizontal="left" vertical="center" wrapText="1"/>
    </xf>
    <xf numFmtId="0" fontId="12" fillId="6" borderId="12" xfId="4" applyFont="1" applyFill="1" applyBorder="1" applyAlignment="1">
      <alignment horizontal="right" vertical="center" wrapText="1"/>
    </xf>
    <xf numFmtId="0" fontId="14" fillId="6" borderId="11" xfId="0" applyFont="1" applyFill="1" applyBorder="1" applyAlignment="1">
      <alignment vertical="center" wrapText="1"/>
    </xf>
    <xf numFmtId="0" fontId="4" fillId="6" borderId="11" xfId="0" applyFont="1" applyFill="1" applyBorder="1" applyAlignment="1">
      <alignment horizontal="center" vertical="center" wrapText="1"/>
    </xf>
    <xf numFmtId="0" fontId="0" fillId="6" borderId="48" xfId="0" applyFill="1" applyBorder="1" applyAlignment="1">
      <alignment horizontal="left" vertical="center" wrapText="1"/>
    </xf>
    <xf numFmtId="0" fontId="29" fillId="3" borderId="1" xfId="6">
      <alignment horizontal="center" vertical="center"/>
      <protection locked="0"/>
    </xf>
    <xf numFmtId="0" fontId="2" fillId="0" borderId="4" xfId="0" applyFont="1" applyBorder="1" applyAlignment="1">
      <alignment horizontal="left" vertical="center" wrapText="1" indent="4"/>
    </xf>
    <xf numFmtId="0" fontId="5" fillId="0" borderId="4" xfId="0" applyFont="1" applyBorder="1" applyAlignment="1">
      <alignment horizontal="left" vertical="center" wrapText="1"/>
    </xf>
    <xf numFmtId="0" fontId="2" fillId="0" borderId="0" xfId="0" applyFont="1" applyAlignment="1">
      <alignment horizontal="left" vertical="center" wrapText="1" indent="4"/>
    </xf>
    <xf numFmtId="0" fontId="28" fillId="0" borderId="4" xfId="0" applyFont="1" applyBorder="1" applyAlignment="1">
      <alignment horizontal="left" vertical="center" wrapText="1" indent="4"/>
    </xf>
    <xf numFmtId="0" fontId="28" fillId="0" borderId="4" xfId="0" applyFont="1" applyBorder="1" applyAlignment="1">
      <alignment horizontal="left" vertical="center" wrapText="1" indent="6"/>
    </xf>
    <xf numFmtId="0" fontId="2" fillId="4" borderId="7" xfId="0" applyFont="1" applyFill="1" applyBorder="1" applyAlignment="1">
      <alignment horizontal="center" vertical="center" wrapText="1"/>
    </xf>
    <xf numFmtId="0" fontId="13" fillId="0" borderId="7" xfId="4" applyFont="1" applyBorder="1" applyAlignment="1">
      <alignment horizontal="right" wrapText="1"/>
    </xf>
    <xf numFmtId="0" fontId="7" fillId="4" borderId="7" xfId="0" applyFont="1" applyFill="1" applyBorder="1" applyAlignment="1">
      <alignment horizontal="center" vertical="center" wrapText="1"/>
    </xf>
    <xf numFmtId="0" fontId="9" fillId="4" borderId="8" xfId="2" applyFill="1" applyBorder="1" applyAlignment="1" applyProtection="1">
      <alignment horizontal="center" vertical="center"/>
      <protection locked="0"/>
    </xf>
    <xf numFmtId="0" fontId="15" fillId="6" borderId="11" xfId="0" applyFont="1" applyFill="1" applyBorder="1" applyAlignment="1">
      <alignment horizontal="left" vertical="center" wrapText="1"/>
    </xf>
    <xf numFmtId="0" fontId="7" fillId="6" borderId="11" xfId="0" applyFont="1" applyFill="1" applyBorder="1" applyAlignment="1">
      <alignment horizontal="center" vertical="center" wrapText="1"/>
    </xf>
    <xf numFmtId="0" fontId="30" fillId="6" borderId="11" xfId="0" applyFont="1" applyFill="1" applyBorder="1" applyAlignment="1">
      <alignment horizontal="left" vertical="center" wrapText="1"/>
    </xf>
    <xf numFmtId="0" fontId="6" fillId="0" borderId="0" xfId="1"/>
    <xf numFmtId="0" fontId="2" fillId="6" borderId="0" xfId="0" applyFont="1" applyFill="1" applyBorder="1" applyAlignment="1">
      <alignment horizontal="right" vertical="center" wrapText="1" indent="3"/>
    </xf>
    <xf numFmtId="0" fontId="10" fillId="3" borderId="53" xfId="3" applyBorder="1" applyAlignment="1">
      <alignment horizontal="center" vertical="center"/>
    </xf>
    <xf numFmtId="0" fontId="10" fillId="3" borderId="8" xfId="3" applyBorder="1" applyAlignment="1">
      <alignment horizontal="center" vertical="center"/>
    </xf>
    <xf numFmtId="0" fontId="16" fillId="3" borderId="8" xfId="3" applyFont="1" applyBorder="1" applyAlignment="1">
      <alignment horizontal="center" vertical="center"/>
    </xf>
    <xf numFmtId="0" fontId="0" fillId="4" borderId="54" xfId="0" applyFill="1" applyBorder="1" applyAlignment="1">
      <alignment horizontal="center" vertical="center"/>
    </xf>
    <xf numFmtId="0" fontId="9" fillId="2" borderId="55" xfId="2" applyBorder="1" applyAlignment="1" applyProtection="1">
      <alignment horizontal="center" vertical="center"/>
      <protection locked="0"/>
    </xf>
    <xf numFmtId="0" fontId="10" fillId="3" borderId="56" xfId="3" applyBorder="1" applyAlignment="1">
      <alignment horizontal="center" vertical="center"/>
    </xf>
    <xf numFmtId="0" fontId="0" fillId="4" borderId="57" xfId="0" applyFill="1" applyBorder="1" applyAlignment="1">
      <alignment horizontal="center" vertical="center"/>
    </xf>
    <xf numFmtId="0" fontId="10" fillId="3" borderId="55" xfId="3" applyBorder="1" applyAlignment="1">
      <alignment horizontal="center" vertical="center"/>
    </xf>
    <xf numFmtId="0" fontId="19" fillId="2" borderId="55" xfId="2" applyFont="1" applyBorder="1" applyAlignment="1" applyProtection="1">
      <alignment horizontal="left" vertical="center" wrapText="1"/>
      <protection locked="0"/>
    </xf>
    <xf numFmtId="0" fontId="16" fillId="3" borderId="55" xfId="3" applyFont="1" applyBorder="1" applyAlignment="1">
      <alignment horizontal="center" vertical="center"/>
    </xf>
    <xf numFmtId="0" fontId="9" fillId="2" borderId="58" xfId="2" applyBorder="1" applyAlignment="1" applyProtection="1">
      <alignment horizontal="center" vertical="center"/>
      <protection locked="0"/>
    </xf>
    <xf numFmtId="0" fontId="9" fillId="2" borderId="43" xfId="2" applyBorder="1" applyAlignment="1" applyProtection="1">
      <alignment horizontal="center" vertical="center"/>
      <protection locked="0"/>
    </xf>
    <xf numFmtId="0" fontId="10" fillId="3" borderId="59" xfId="3" applyBorder="1" applyAlignment="1">
      <alignment horizontal="center" vertical="center"/>
    </xf>
    <xf numFmtId="0" fontId="10" fillId="3" borderId="60" xfId="3" applyBorder="1" applyAlignment="1">
      <alignment horizontal="center" vertical="center"/>
    </xf>
    <xf numFmtId="0" fontId="19" fillId="2" borderId="43" xfId="2" applyFont="1" applyBorder="1" applyAlignment="1" applyProtection="1">
      <alignment horizontal="left" vertical="center" wrapText="1"/>
      <protection locked="0"/>
    </xf>
    <xf numFmtId="0" fontId="16" fillId="3" borderId="60" xfId="3" applyFont="1" applyBorder="1" applyAlignment="1">
      <alignment horizontal="center" vertical="center"/>
    </xf>
    <xf numFmtId="0" fontId="9" fillId="2" borderId="60" xfId="2" applyBorder="1" applyAlignment="1" applyProtection="1">
      <alignment horizontal="center" vertical="center"/>
      <protection locked="0"/>
    </xf>
    <xf numFmtId="0" fontId="31" fillId="0" borderId="0" xfId="0" applyFont="1" applyAlignment="1">
      <alignment wrapText="1"/>
    </xf>
    <xf numFmtId="0" fontId="32" fillId="0" borderId="0" xfId="0" applyFont="1" applyAlignment="1">
      <alignment wrapText="1"/>
    </xf>
    <xf numFmtId="0" fontId="0" fillId="0" borderId="0" xfId="0" applyAlignment="1">
      <alignment horizontal="left" wrapText="1" indent="2"/>
    </xf>
    <xf numFmtId="0" fontId="33" fillId="0" borderId="0" xfId="0" applyFont="1" applyAlignment="1">
      <alignment wrapText="1"/>
    </xf>
    <xf numFmtId="0" fontId="7" fillId="0" borderId="0" xfId="0" applyFont="1"/>
    <xf numFmtId="0" fontId="0" fillId="0" borderId="0" xfId="0" applyFont="1" applyFill="1" applyBorder="1"/>
    <xf numFmtId="0" fontId="1" fillId="0" borderId="0" xfId="0" quotePrefix="1" applyFont="1" applyFill="1" applyAlignment="1">
      <alignment horizontal="center" vertical="center"/>
    </xf>
    <xf numFmtId="0" fontId="1" fillId="0" borderId="2" xfId="0" applyFont="1" applyFill="1" applyBorder="1" applyAlignment="1">
      <alignment horizontal="center" vertical="center"/>
    </xf>
    <xf numFmtId="0" fontId="0" fillId="4" borderId="19" xfId="0" applyFill="1" applyBorder="1" applyAlignment="1">
      <alignment horizontal="center" vertical="center"/>
    </xf>
    <xf numFmtId="0" fontId="0" fillId="4" borderId="62" xfId="0" applyFill="1" applyBorder="1" applyAlignment="1">
      <alignment horizontal="center" vertical="center"/>
    </xf>
    <xf numFmtId="0" fontId="1" fillId="0" borderId="52" xfId="0" quotePrefix="1" applyFont="1" applyFill="1" applyBorder="1" applyAlignment="1">
      <alignment horizontal="center" vertical="center"/>
    </xf>
    <xf numFmtId="0" fontId="1" fillId="0" borderId="51" xfId="0" applyFont="1" applyFill="1" applyBorder="1" applyAlignment="1">
      <alignment horizontal="center" vertical="center"/>
    </xf>
    <xf numFmtId="0" fontId="9" fillId="2" borderId="63" xfId="2" applyBorder="1" applyAlignment="1" applyProtection="1">
      <alignment horizontal="center" vertical="center"/>
      <protection locked="0"/>
    </xf>
    <xf numFmtId="0" fontId="10" fillId="3" borderId="64" xfId="3" applyBorder="1" applyAlignment="1">
      <alignment horizontal="center" vertical="center"/>
    </xf>
    <xf numFmtId="0" fontId="10" fillId="3" borderId="63" xfId="3" applyBorder="1" applyAlignment="1">
      <alignment horizontal="center" vertical="center"/>
    </xf>
    <xf numFmtId="0" fontId="19" fillId="2" borderId="63" xfId="2" applyFont="1" applyBorder="1" applyAlignment="1" applyProtection="1">
      <alignment horizontal="left" vertical="center" wrapText="1"/>
      <protection locked="0"/>
    </xf>
    <xf numFmtId="0" fontId="16" fillId="3" borderId="63" xfId="3" applyFont="1" applyBorder="1" applyAlignment="1">
      <alignment horizontal="center" vertical="center"/>
    </xf>
    <xf numFmtId="0" fontId="9" fillId="2" borderId="65" xfId="2" applyBorder="1" applyAlignment="1" applyProtection="1">
      <alignment horizontal="center" vertical="center"/>
      <protection locked="0"/>
    </xf>
    <xf numFmtId="0" fontId="1" fillId="0" borderId="50" xfId="0" quotePrefix="1" applyFont="1" applyFill="1" applyBorder="1" applyAlignment="1">
      <alignment horizontal="center" vertical="center"/>
    </xf>
    <xf numFmtId="0" fontId="1" fillId="0" borderId="66" xfId="0" applyFont="1" applyFill="1" applyBorder="1" applyAlignment="1">
      <alignment horizontal="center" vertical="center"/>
    </xf>
    <xf numFmtId="0" fontId="9" fillId="2" borderId="67" xfId="2" applyBorder="1" applyAlignment="1" applyProtection="1">
      <alignment horizontal="center" vertical="center"/>
      <protection locked="0"/>
    </xf>
    <xf numFmtId="0" fontId="10" fillId="3" borderId="68" xfId="3" applyBorder="1" applyAlignment="1">
      <alignment horizontal="center" vertical="center"/>
    </xf>
    <xf numFmtId="0" fontId="10" fillId="3" borderId="69" xfId="3" applyBorder="1" applyAlignment="1">
      <alignment horizontal="center" vertical="center"/>
    </xf>
    <xf numFmtId="0" fontId="19" fillId="2" borderId="67" xfId="2" applyFont="1" applyBorder="1" applyAlignment="1" applyProtection="1">
      <alignment horizontal="left" vertical="center" wrapText="1"/>
      <protection locked="0"/>
    </xf>
    <xf numFmtId="0" fontId="16" fillId="3" borderId="69" xfId="3" applyFont="1" applyBorder="1" applyAlignment="1">
      <alignment horizontal="center" vertical="center"/>
    </xf>
    <xf numFmtId="0" fontId="9" fillId="2" borderId="69" xfId="2" applyBorder="1" applyAlignment="1" applyProtection="1">
      <alignment horizontal="center" vertical="center"/>
      <protection locked="0"/>
    </xf>
    <xf numFmtId="0" fontId="1" fillId="0" borderId="70" xfId="0" quotePrefix="1" applyFont="1" applyFill="1" applyBorder="1" applyAlignment="1">
      <alignment horizontal="center" vertical="center"/>
    </xf>
    <xf numFmtId="0" fontId="1" fillId="6" borderId="66" xfId="0" applyFont="1" applyFill="1" applyBorder="1" applyAlignment="1">
      <alignment horizontal="center" vertical="center"/>
    </xf>
    <xf numFmtId="0" fontId="0" fillId="4" borderId="49" xfId="0" applyFill="1" applyBorder="1" applyAlignment="1">
      <alignment horizontal="center" vertical="center"/>
    </xf>
    <xf numFmtId="0" fontId="0" fillId="4" borderId="0" xfId="0" applyFill="1" applyBorder="1" applyAlignment="1">
      <alignment horizontal="center" vertical="center"/>
    </xf>
    <xf numFmtId="0" fontId="0" fillId="4" borderId="71" xfId="0" applyFill="1" applyBorder="1" applyAlignment="1">
      <alignment horizontal="center" vertical="center"/>
    </xf>
    <xf numFmtId="0" fontId="0" fillId="4" borderId="43" xfId="0" applyFill="1" applyBorder="1" applyAlignment="1">
      <alignment horizontal="center" vertical="center"/>
    </xf>
    <xf numFmtId="0" fontId="1" fillId="4" borderId="43" xfId="0" applyFont="1" applyFill="1" applyBorder="1" applyAlignment="1">
      <alignment horizontal="center" vertical="center"/>
    </xf>
    <xf numFmtId="0" fontId="0" fillId="4" borderId="72" xfId="0" applyFill="1" applyBorder="1" applyAlignment="1">
      <alignment horizontal="center" vertical="center"/>
    </xf>
    <xf numFmtId="0" fontId="0" fillId="4" borderId="73" xfId="0" applyFill="1" applyBorder="1" applyAlignment="1">
      <alignment horizontal="center" vertical="center"/>
    </xf>
    <xf numFmtId="0" fontId="0" fillId="4" borderId="74" xfId="0" applyFill="1" applyBorder="1" applyAlignment="1">
      <alignment horizontal="center" vertical="center"/>
    </xf>
    <xf numFmtId="0" fontId="0" fillId="4" borderId="75" xfId="0" applyFill="1" applyBorder="1" applyAlignment="1">
      <alignment horizontal="center" vertical="center"/>
    </xf>
    <xf numFmtId="0" fontId="9" fillId="2" borderId="77" xfId="2" applyBorder="1" applyAlignment="1" applyProtection="1">
      <alignment horizontal="center" vertical="center"/>
      <protection locked="0"/>
    </xf>
    <xf numFmtId="0" fontId="9" fillId="2" borderId="73" xfId="2" applyBorder="1" applyAlignment="1" applyProtection="1">
      <alignment horizontal="center" vertical="center"/>
      <protection locked="0"/>
    </xf>
    <xf numFmtId="0" fontId="9" fillId="2" borderId="78" xfId="2" applyBorder="1" applyAlignment="1" applyProtection="1">
      <alignment horizontal="center" vertical="center"/>
      <protection locked="0"/>
    </xf>
    <xf numFmtId="0" fontId="9" fillId="2" borderId="71" xfId="2" applyBorder="1" applyAlignment="1" applyProtection="1">
      <alignment horizontal="center" vertical="center"/>
      <protection locked="0"/>
    </xf>
    <xf numFmtId="0" fontId="0" fillId="4" borderId="76" xfId="0" applyFill="1" applyBorder="1" applyAlignment="1">
      <alignment horizontal="center" vertical="center"/>
    </xf>
    <xf numFmtId="0" fontId="0" fillId="4" borderId="79" xfId="0" applyFill="1" applyBorder="1" applyAlignment="1">
      <alignment horizontal="center" vertical="center"/>
    </xf>
    <xf numFmtId="0" fontId="0" fillId="4" borderId="55" xfId="0" applyFill="1" applyBorder="1" applyAlignment="1">
      <alignment horizontal="center" vertical="center"/>
    </xf>
    <xf numFmtId="0" fontId="1" fillId="4" borderId="55" xfId="0" applyFont="1" applyFill="1" applyBorder="1" applyAlignment="1">
      <alignment horizontal="center" vertical="center"/>
    </xf>
    <xf numFmtId="0" fontId="0" fillId="0" borderId="80" xfId="0" quotePrefix="1" applyFont="1" applyFill="1" applyBorder="1"/>
    <xf numFmtId="0" fontId="0" fillId="0" borderId="80" xfId="0" applyFont="1" applyFill="1" applyBorder="1"/>
    <xf numFmtId="0" fontId="7" fillId="0" borderId="80" xfId="0" applyFont="1" applyFill="1" applyBorder="1"/>
    <xf numFmtId="0" fontId="6" fillId="0" borderId="80" xfId="1" applyFill="1" applyBorder="1"/>
    <xf numFmtId="44" fontId="24" fillId="0" borderId="80" xfId="5" applyNumberFormat="1" applyFont="1" applyFill="1" applyBorder="1"/>
    <xf numFmtId="0" fontId="0" fillId="0" borderId="80" xfId="0" applyFont="1" applyFill="1" applyBorder="1" applyAlignment="1"/>
    <xf numFmtId="0" fontId="0" fillId="0" borderId="80" xfId="0" applyFill="1" applyBorder="1"/>
    <xf numFmtId="0" fontId="9" fillId="2" borderId="81" xfId="2" applyBorder="1" applyAlignment="1" applyProtection="1">
      <alignment horizontal="center" vertical="center"/>
      <protection locked="0"/>
    </xf>
    <xf numFmtId="0" fontId="10" fillId="3" borderId="82" xfId="3" applyBorder="1" applyAlignment="1">
      <alignment horizontal="center" vertical="center"/>
    </xf>
    <xf numFmtId="0" fontId="9" fillId="2" borderId="83" xfId="2" applyBorder="1" applyAlignment="1" applyProtection="1">
      <alignment horizontal="center" vertical="center"/>
      <protection locked="0"/>
    </xf>
    <xf numFmtId="0" fontId="10" fillId="3" borderId="84" xfId="3" applyBorder="1" applyAlignment="1">
      <alignment horizontal="center" vertical="center"/>
    </xf>
    <xf numFmtId="0" fontId="19" fillId="2" borderId="83" xfId="2" applyFont="1" applyBorder="1" applyAlignment="1" applyProtection="1">
      <alignment horizontal="left" vertical="center" wrapText="1"/>
      <protection locked="0"/>
    </xf>
    <xf numFmtId="0" fontId="16" fillId="3" borderId="84" xfId="3" applyFont="1" applyBorder="1" applyAlignment="1">
      <alignment horizontal="center" vertical="center"/>
    </xf>
    <xf numFmtId="0" fontId="9" fillId="2" borderId="84" xfId="2" applyBorder="1" applyAlignment="1" applyProtection="1">
      <alignment horizontal="center" vertical="center"/>
      <protection locked="0"/>
    </xf>
    <xf numFmtId="0" fontId="1" fillId="4" borderId="61" xfId="0" applyFont="1" applyFill="1" applyBorder="1" applyAlignment="1">
      <alignment horizontal="center" vertical="center"/>
    </xf>
    <xf numFmtId="0" fontId="0" fillId="4" borderId="21" xfId="0" applyFill="1" applyBorder="1" applyAlignment="1">
      <alignment horizontal="center" vertical="center"/>
    </xf>
    <xf numFmtId="0" fontId="1" fillId="6" borderId="85" xfId="0" quotePrefix="1" applyFont="1" applyFill="1" applyBorder="1" applyAlignment="1">
      <alignment horizontal="center" vertical="center"/>
    </xf>
    <xf numFmtId="0" fontId="1" fillId="6" borderId="86" xfId="0" applyFont="1" applyFill="1" applyBorder="1" applyAlignment="1">
      <alignment horizontal="center" vertical="center"/>
    </xf>
    <xf numFmtId="0" fontId="9" fillId="4" borderId="87" xfId="2" applyFill="1" applyBorder="1" applyAlignment="1" applyProtection="1">
      <alignment horizontal="center" vertical="center"/>
      <protection locked="0"/>
    </xf>
    <xf numFmtId="0" fontId="9" fillId="2" borderId="87" xfId="2" applyBorder="1" applyAlignment="1" applyProtection="1">
      <alignment horizontal="center" vertical="center"/>
      <protection locked="0"/>
    </xf>
    <xf numFmtId="0" fontId="9" fillId="2" borderId="88" xfId="2" applyBorder="1" applyProtection="1">
      <protection locked="0"/>
    </xf>
    <xf numFmtId="0" fontId="12" fillId="4" borderId="89" xfId="4" applyFont="1" applyFill="1" applyBorder="1" applyAlignment="1">
      <alignment horizontal="right" vertical="center" wrapText="1"/>
    </xf>
    <xf numFmtId="0" fontId="9" fillId="2" borderId="90" xfId="2" applyBorder="1" applyAlignment="1" applyProtection="1">
      <alignment horizontal="center" vertical="center"/>
      <protection locked="0"/>
    </xf>
    <xf numFmtId="0" fontId="9" fillId="2" borderId="91" xfId="2" applyBorder="1" applyAlignment="1" applyProtection="1">
      <alignment horizontal="center" vertical="center"/>
      <protection locked="0"/>
    </xf>
    <xf numFmtId="0" fontId="9" fillId="2" borderId="92" xfId="2" applyBorder="1" applyAlignment="1" applyProtection="1">
      <alignment horizontal="center" vertical="center"/>
      <protection locked="0"/>
    </xf>
    <xf numFmtId="0" fontId="9" fillId="2" borderId="93" xfId="2" applyBorder="1" applyAlignment="1" applyProtection="1">
      <alignment horizontal="center" vertical="center"/>
      <protection locked="0"/>
    </xf>
    <xf numFmtId="0" fontId="19" fillId="2" borderId="93" xfId="2" applyFont="1" applyBorder="1" applyAlignment="1" applyProtection="1">
      <alignment horizontal="left" vertical="center" wrapText="1"/>
      <protection locked="0"/>
    </xf>
    <xf numFmtId="0" fontId="13" fillId="6" borderId="9" xfId="4" applyFont="1" applyFill="1" applyBorder="1" applyAlignment="1">
      <alignment horizontal="right" vertical="top" wrapText="1"/>
    </xf>
    <xf numFmtId="0" fontId="13" fillId="6" borderId="13" xfId="4" applyFont="1" applyFill="1" applyBorder="1" applyAlignment="1">
      <alignment horizontal="right" vertical="top" wrapText="1"/>
    </xf>
    <xf numFmtId="0" fontId="9" fillId="4" borderId="42" xfId="2" applyFill="1" applyBorder="1" applyAlignment="1" applyProtection="1">
      <alignment horizontal="center" vertical="center"/>
      <protection locked="0"/>
    </xf>
    <xf numFmtId="0" fontId="9" fillId="4" borderId="43" xfId="2" applyFill="1" applyBorder="1" applyAlignment="1" applyProtection="1">
      <alignment horizontal="center" vertical="center"/>
      <protection locked="0"/>
    </xf>
    <xf numFmtId="0" fontId="9" fillId="4" borderId="21" xfId="2" applyFill="1" applyBorder="1" applyAlignment="1" applyProtection="1">
      <alignment horizontal="center" vertical="center"/>
      <protection locked="0"/>
    </xf>
    <xf numFmtId="0" fontId="13" fillId="6" borderId="0" xfId="4" applyFont="1" applyFill="1" applyAlignment="1">
      <alignment horizontal="right" vertical="top" wrapText="1"/>
    </xf>
    <xf numFmtId="0" fontId="9" fillId="2" borderId="27" xfId="2" applyBorder="1" applyAlignment="1">
      <alignment horizontal="center"/>
    </xf>
    <xf numFmtId="0" fontId="11" fillId="6" borderId="2" xfId="4" applyFill="1" applyBorder="1" applyAlignment="1">
      <alignment horizontal="left" vertical="center" wrapText="1"/>
    </xf>
    <xf numFmtId="0" fontId="11" fillId="6" borderId="0" xfId="4" applyFill="1" applyAlignment="1">
      <alignment horizontal="left" vertical="center" wrapText="1"/>
    </xf>
    <xf numFmtId="0" fontId="9" fillId="2" borderId="1" xfId="2" applyAlignment="1">
      <alignment horizontal="center"/>
    </xf>
    <xf numFmtId="0" fontId="9" fillId="2" borderId="36" xfId="2" applyBorder="1" applyAlignment="1">
      <alignment horizontal="center"/>
    </xf>
    <xf numFmtId="0" fontId="11" fillId="6" borderId="0" xfId="4" applyFill="1" applyAlignment="1">
      <alignment horizontal="left" vertical="top" wrapText="1"/>
    </xf>
    <xf numFmtId="0" fontId="11" fillId="6" borderId="2" xfId="4" applyFill="1" applyBorder="1" applyAlignment="1">
      <alignment horizontal="left" vertical="top" wrapText="1"/>
    </xf>
  </cellXfs>
  <cellStyles count="7">
    <cellStyle name="Calculation" xfId="3" builtinId="22"/>
    <cellStyle name="Currency" xfId="5" builtinId="4"/>
    <cellStyle name="Explanatory Text" xfId="4" builtinId="53"/>
    <cellStyle name="Hyperlink" xfId="1" builtinId="8"/>
    <cellStyle name="Input" xfId="2" builtinId="20"/>
    <cellStyle name="Normal" xfId="0" builtinId="0"/>
    <cellStyle name="Subtotal Calc"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mailto:cbarrows@lcog.org" TargetMode="External"/><Relationship Id="rId7" Type="http://schemas.openxmlformats.org/officeDocument/2006/relationships/hyperlink" Target="mailto:Nhart-brinkley@rvcog.org" TargetMode="External"/><Relationship Id="rId2" Type="http://schemas.openxmlformats.org/officeDocument/2006/relationships/hyperlink" Target="mailto:sharygin@pdx.edu" TargetMode="External"/><Relationship Id="rId1" Type="http://schemas.openxmlformats.org/officeDocument/2006/relationships/hyperlink" Target="mailto:percy@pdx.edu" TargetMode="External"/><Relationship Id="rId6" Type="http://schemas.openxmlformats.org/officeDocument/2006/relationships/hyperlink" Target="mailto:eric.nielsen@pdx.edu" TargetMode="External"/><Relationship Id="rId5" Type="http://schemas.openxmlformats.org/officeDocument/2006/relationships/hyperlink" Target="mailto:brady.callahan@oregon.gov" TargetMode="External"/><Relationship Id="rId4" Type="http://schemas.openxmlformats.org/officeDocument/2006/relationships/hyperlink" Target="mailto:jon.k.bowers@odfw.oregon.gov"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0"/>
  <sheetViews>
    <sheetView tabSelected="1" workbookViewId="0"/>
  </sheetViews>
  <sheetFormatPr defaultRowHeight="14.4" x14ac:dyDescent="0.3"/>
  <cols>
    <col min="1" max="1" width="79.77734375" customWidth="1"/>
  </cols>
  <sheetData>
    <row r="1" spans="1:1" ht="63" customHeight="1" x14ac:dyDescent="0.5">
      <c r="A1" s="205" t="s">
        <v>232</v>
      </c>
    </row>
    <row r="2" spans="1:1" x14ac:dyDescent="0.3">
      <c r="A2" s="3"/>
    </row>
    <row r="3" spans="1:1" ht="24.6" customHeight="1" x14ac:dyDescent="0.35">
      <c r="A3" s="206" t="s">
        <v>195</v>
      </c>
    </row>
    <row r="4" spans="1:1" ht="42.6" customHeight="1" x14ac:dyDescent="0.3">
      <c r="A4" s="3" t="s">
        <v>196</v>
      </c>
    </row>
    <row r="5" spans="1:1" ht="23.4" customHeight="1" x14ac:dyDescent="0.3">
      <c r="A5" s="207" t="s">
        <v>230</v>
      </c>
    </row>
    <row r="6" spans="1:1" ht="18.600000000000001" customHeight="1" x14ac:dyDescent="0.3">
      <c r="A6" s="207" t="s">
        <v>231</v>
      </c>
    </row>
    <row r="7" spans="1:1" ht="100.8" customHeight="1" x14ac:dyDescent="0.3">
      <c r="A7" s="3" t="s">
        <v>197</v>
      </c>
    </row>
    <row r="8" spans="1:1" x14ac:dyDescent="0.3">
      <c r="A8" s="3"/>
    </row>
    <row r="9" spans="1:1" x14ac:dyDescent="0.3">
      <c r="A9" s="3"/>
    </row>
    <row r="10" spans="1:1" ht="31.2" x14ac:dyDescent="0.3">
      <c r="A10" s="208" t="s">
        <v>198</v>
      </c>
    </row>
    <row r="11" spans="1:1" ht="95.4" customHeight="1" x14ac:dyDescent="0.3">
      <c r="A11" s="3" t="s">
        <v>233</v>
      </c>
    </row>
    <row r="12" spans="1:1" x14ac:dyDescent="0.3">
      <c r="A12" s="3"/>
    </row>
    <row r="13" spans="1:1" ht="46.8" x14ac:dyDescent="0.3">
      <c r="A13" s="208" t="s">
        <v>199</v>
      </c>
    </row>
    <row r="14" spans="1:1" ht="18.600000000000001" customHeight="1" x14ac:dyDescent="0.3">
      <c r="A14" s="3" t="s">
        <v>263</v>
      </c>
    </row>
    <row r="15" spans="1:1" x14ac:dyDescent="0.3">
      <c r="A15" s="3"/>
    </row>
    <row r="16" spans="1:1" ht="15.6" x14ac:dyDescent="0.3">
      <c r="A16" s="208" t="s">
        <v>234</v>
      </c>
    </row>
    <row r="17" spans="1:1" ht="18" customHeight="1" x14ac:dyDescent="0.3">
      <c r="A17" s="3" t="s">
        <v>264</v>
      </c>
    </row>
    <row r="19" spans="1:1" ht="15.6" x14ac:dyDescent="0.3">
      <c r="A19" s="208" t="s">
        <v>200</v>
      </c>
    </row>
    <row r="20" spans="1:1" x14ac:dyDescent="0.3">
      <c r="A20" s="3" t="s">
        <v>201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
  <sheetViews>
    <sheetView workbookViewId="0">
      <selection activeCell="F19" sqref="F19"/>
    </sheetView>
  </sheetViews>
  <sheetFormatPr defaultRowHeight="14.4" x14ac:dyDescent="0.3"/>
  <cols>
    <col min="1" max="1" width="15.21875" customWidth="1"/>
    <col min="2" max="2" width="3" bestFit="1" customWidth="1"/>
    <col min="3" max="3" width="7.6640625" bestFit="1" customWidth="1"/>
    <col min="4" max="4" width="19.109375" bestFit="1" customWidth="1"/>
    <col min="5" max="5" width="19.5546875" customWidth="1"/>
    <col min="6" max="6" width="12.44140625" customWidth="1"/>
    <col min="7" max="7" width="33" customWidth="1"/>
    <col min="8" max="8" width="17.5546875" customWidth="1"/>
    <col min="9" max="9" width="31.109375" customWidth="1"/>
    <col min="10" max="10" width="18.5546875" customWidth="1"/>
    <col min="11" max="11" width="54.109375" customWidth="1"/>
    <col min="12" max="12" width="16.6640625" customWidth="1"/>
    <col min="13" max="13" width="12.5546875" customWidth="1"/>
    <col min="14" max="14" width="82.44140625" bestFit="1" customWidth="1"/>
    <col min="15" max="15" width="255.6640625" bestFit="1" customWidth="1"/>
  </cols>
  <sheetData>
    <row r="1" spans="1:15" s="4" customFormat="1" x14ac:dyDescent="0.3">
      <c r="A1" s="4" t="s">
        <v>258</v>
      </c>
      <c r="B1" s="4" t="s">
        <v>88</v>
      </c>
      <c r="C1" s="4" t="s">
        <v>89</v>
      </c>
      <c r="D1" s="4" t="s">
        <v>90</v>
      </c>
      <c r="E1" s="4" t="s">
        <v>91</v>
      </c>
      <c r="F1" s="4" t="s">
        <v>92</v>
      </c>
      <c r="G1" s="4" t="s">
        <v>93</v>
      </c>
      <c r="H1" s="4" t="s">
        <v>94</v>
      </c>
      <c r="I1" s="4" t="s">
        <v>95</v>
      </c>
      <c r="J1" s="4" t="s">
        <v>96</v>
      </c>
      <c r="K1" s="4" t="s">
        <v>97</v>
      </c>
      <c r="L1" s="4" t="s">
        <v>98</v>
      </c>
      <c r="M1" s="4" t="s">
        <v>99</v>
      </c>
      <c r="N1" s="4" t="s">
        <v>100</v>
      </c>
      <c r="O1" s="153" t="s">
        <v>101</v>
      </c>
    </row>
    <row r="2" spans="1:15" s="256" customFormat="1" x14ac:dyDescent="0.3">
      <c r="A2" s="250" t="s">
        <v>211</v>
      </c>
      <c r="B2" s="250" t="s">
        <v>202</v>
      </c>
      <c r="C2" s="250" t="s">
        <v>3</v>
      </c>
      <c r="D2" s="251" t="s">
        <v>203</v>
      </c>
      <c r="E2" s="251" t="s">
        <v>204</v>
      </c>
      <c r="F2" s="252" t="s">
        <v>205</v>
      </c>
      <c r="G2" s="253" t="s">
        <v>206</v>
      </c>
      <c r="H2" s="251"/>
      <c r="I2" s="251"/>
      <c r="J2" s="251"/>
      <c r="K2" s="251" t="s">
        <v>237</v>
      </c>
      <c r="L2" s="251" t="s">
        <v>244</v>
      </c>
      <c r="M2" s="254">
        <v>90000</v>
      </c>
      <c r="N2" s="251" t="s">
        <v>257</v>
      </c>
      <c r="O2" s="255"/>
    </row>
    <row r="3" spans="1:15" x14ac:dyDescent="0.3">
      <c r="A3" s="147" t="s">
        <v>202</v>
      </c>
      <c r="B3" s="147" t="s">
        <v>202</v>
      </c>
      <c r="C3" s="147" t="s">
        <v>4</v>
      </c>
      <c r="D3" s="2" t="s">
        <v>207</v>
      </c>
      <c r="E3" s="2" t="s">
        <v>208</v>
      </c>
      <c r="F3" s="2" t="s">
        <v>235</v>
      </c>
      <c r="G3" s="186" t="s">
        <v>209</v>
      </c>
      <c r="H3" s="210" t="s">
        <v>210</v>
      </c>
      <c r="I3" s="2"/>
      <c r="J3" s="2"/>
      <c r="K3" s="2" t="s">
        <v>238</v>
      </c>
      <c r="L3" s="2" t="s">
        <v>246</v>
      </c>
      <c r="M3" s="148">
        <v>49723</v>
      </c>
      <c r="N3" s="1" t="s">
        <v>256</v>
      </c>
      <c r="O3" s="146"/>
    </row>
    <row r="4" spans="1:15" x14ac:dyDescent="0.3">
      <c r="A4" s="147" t="s">
        <v>211</v>
      </c>
      <c r="B4" s="147" t="s">
        <v>211</v>
      </c>
      <c r="C4" s="147" t="s">
        <v>5</v>
      </c>
      <c r="D4" s="2" t="s">
        <v>212</v>
      </c>
      <c r="E4" s="2" t="s">
        <v>213</v>
      </c>
      <c r="F4" s="1" t="s">
        <v>236</v>
      </c>
      <c r="G4" s="186" t="s">
        <v>214</v>
      </c>
      <c r="H4" s="2"/>
      <c r="I4" s="2"/>
      <c r="J4" s="2"/>
      <c r="K4" s="2" t="s">
        <v>239</v>
      </c>
      <c r="L4" s="2" t="s">
        <v>247</v>
      </c>
      <c r="M4" s="149">
        <v>70000</v>
      </c>
      <c r="N4" s="2" t="s">
        <v>255</v>
      </c>
      <c r="O4" s="146"/>
    </row>
    <row r="5" spans="1:15" x14ac:dyDescent="0.3">
      <c r="A5" s="147" t="s">
        <v>211</v>
      </c>
      <c r="B5" s="147" t="s">
        <v>211</v>
      </c>
      <c r="C5" s="147" t="s">
        <v>6</v>
      </c>
      <c r="D5" s="2" t="s">
        <v>215</v>
      </c>
      <c r="E5" s="2" t="s">
        <v>102</v>
      </c>
      <c r="F5" s="209" t="s">
        <v>216</v>
      </c>
      <c r="G5" s="186" t="s">
        <v>217</v>
      </c>
      <c r="H5" s="2" t="s">
        <v>218</v>
      </c>
      <c r="I5" s="2"/>
      <c r="J5" s="2"/>
      <c r="K5" s="2" t="s">
        <v>240</v>
      </c>
      <c r="L5" s="2" t="s">
        <v>248</v>
      </c>
      <c r="M5" s="148">
        <v>74800</v>
      </c>
      <c r="N5" s="2" t="s">
        <v>254</v>
      </c>
      <c r="O5" s="146"/>
    </row>
    <row r="6" spans="1:15" x14ac:dyDescent="0.3">
      <c r="A6" s="147" t="s">
        <v>211</v>
      </c>
      <c r="B6" s="147" t="s">
        <v>202</v>
      </c>
      <c r="C6" s="147" t="s">
        <v>7</v>
      </c>
      <c r="D6" s="2" t="s">
        <v>219</v>
      </c>
      <c r="E6" s="2" t="s">
        <v>220</v>
      </c>
      <c r="F6" s="209" t="s">
        <v>221</v>
      </c>
      <c r="G6" s="186" t="s">
        <v>222</v>
      </c>
      <c r="H6" s="2" t="s">
        <v>223</v>
      </c>
      <c r="I6" s="2" t="s">
        <v>224</v>
      </c>
      <c r="J6" s="2"/>
      <c r="K6" s="2" t="s">
        <v>241</v>
      </c>
      <c r="L6" s="2" t="s">
        <v>245</v>
      </c>
      <c r="M6" s="148">
        <v>70000</v>
      </c>
      <c r="N6" s="1" t="s">
        <v>253</v>
      </c>
      <c r="O6" s="146"/>
    </row>
    <row r="7" spans="1:15" x14ac:dyDescent="0.3">
      <c r="A7" s="147" t="s">
        <v>211</v>
      </c>
      <c r="B7" s="147" t="s">
        <v>202</v>
      </c>
      <c r="C7" s="147" t="s">
        <v>8</v>
      </c>
      <c r="D7" s="2" t="s">
        <v>225</v>
      </c>
      <c r="E7" s="2" t="s">
        <v>226</v>
      </c>
      <c r="F7" s="2" t="s">
        <v>227</v>
      </c>
      <c r="G7" s="186" t="s">
        <v>228</v>
      </c>
      <c r="H7" s="2" t="s">
        <v>229</v>
      </c>
      <c r="I7" s="2" t="s">
        <v>106</v>
      </c>
      <c r="J7" s="2"/>
      <c r="K7" s="2" t="s">
        <v>242</v>
      </c>
      <c r="L7" s="2" t="s">
        <v>249</v>
      </c>
      <c r="M7" s="150">
        <v>85840</v>
      </c>
      <c r="N7" s="2" t="s">
        <v>252</v>
      </c>
      <c r="O7" s="146"/>
    </row>
    <row r="8" spans="1:15" x14ac:dyDescent="0.3">
      <c r="A8" s="147" t="s">
        <v>202</v>
      </c>
      <c r="B8" s="147" t="s">
        <v>202</v>
      </c>
      <c r="C8" s="147" t="s">
        <v>9</v>
      </c>
      <c r="D8" s="2" t="s">
        <v>103</v>
      </c>
      <c r="E8" s="2" t="s">
        <v>104</v>
      </c>
      <c r="F8" s="2" t="s">
        <v>105</v>
      </c>
      <c r="G8" s="186" t="s">
        <v>194</v>
      </c>
      <c r="H8" s="2"/>
      <c r="I8" s="2"/>
      <c r="J8" s="2"/>
      <c r="K8" s="2" t="s">
        <v>243</v>
      </c>
      <c r="L8" s="2" t="s">
        <v>250</v>
      </c>
      <c r="M8" s="150">
        <v>18666</v>
      </c>
      <c r="N8" s="2" t="s">
        <v>251</v>
      </c>
      <c r="O8" s="146"/>
    </row>
    <row r="9" spans="1:15" x14ac:dyDescent="0.3">
      <c r="B9" s="147"/>
      <c r="C9" s="147"/>
      <c r="D9" s="2"/>
      <c r="E9" s="2"/>
      <c r="F9" s="2"/>
      <c r="G9" s="2"/>
      <c r="H9" s="2"/>
      <c r="I9" s="2"/>
      <c r="J9" s="2"/>
      <c r="K9" s="2"/>
      <c r="L9" s="2"/>
      <c r="M9" s="150"/>
      <c r="N9" s="2"/>
      <c r="O9" s="146"/>
    </row>
  </sheetData>
  <hyperlinks>
    <hyperlink ref="G8" r:id="rId1"/>
    <hyperlink ref="G7" r:id="rId2"/>
    <hyperlink ref="G6" r:id="rId3"/>
    <hyperlink ref="G5" r:id="rId4"/>
    <hyperlink ref="G4" r:id="rId5"/>
    <hyperlink ref="G3" r:id="rId6"/>
    <hyperlink ref="G2" r:id="rId7"/>
  </hyperlinks>
  <pageMargins left="0.7" right="0.7" top="0.75" bottom="0.75" header="0.3" footer="0.3"/>
  <pageSetup orientation="portrait"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B66"/>
  <sheetViews>
    <sheetView zoomScaleNormal="100" workbookViewId="0">
      <pane xSplit="3" ySplit="6" topLeftCell="D7" activePane="bottomRight" state="frozenSplit"/>
      <selection activeCell="L31" sqref="L31"/>
      <selection pane="topRight" activeCell="D1" sqref="D1"/>
      <selection pane="bottomLeft" activeCell="A51" sqref="A51"/>
      <selection pane="bottomRight" activeCell="H32" sqref="H32"/>
    </sheetView>
  </sheetViews>
  <sheetFormatPr defaultRowHeight="14.4" x14ac:dyDescent="0.3"/>
  <cols>
    <col min="1" max="1" width="60" style="3" customWidth="1"/>
    <col min="2" max="2" width="21" style="16" hidden="1" customWidth="1"/>
    <col min="3" max="3" width="9.6640625" style="5" hidden="1" customWidth="1"/>
    <col min="4" max="10" width="12.44140625" style="8" customWidth="1"/>
    <col min="11" max="14" width="8.88671875" style="8" hidden="1" customWidth="1"/>
    <col min="15" max="15" width="9.109375" style="18"/>
    <col min="23" max="106" width="9.109375" style="71"/>
  </cols>
  <sheetData>
    <row r="1" spans="1:106" ht="46.8" x14ac:dyDescent="0.3">
      <c r="A1" s="107" t="s">
        <v>60</v>
      </c>
      <c r="B1" s="282" t="s">
        <v>49</v>
      </c>
      <c r="C1" s="282"/>
      <c r="D1" s="108"/>
      <c r="E1" s="105" t="s">
        <v>54</v>
      </c>
      <c r="F1" s="283"/>
      <c r="G1" s="283"/>
      <c r="H1" s="283"/>
      <c r="I1" s="283"/>
      <c r="J1" s="283"/>
      <c r="K1" s="108"/>
      <c r="L1" s="108"/>
      <c r="M1" s="108"/>
      <c r="N1" s="108"/>
    </row>
    <row r="2" spans="1:106" ht="69" customHeight="1" thickBot="1" x14ac:dyDescent="0.35">
      <c r="A2" s="284" t="s">
        <v>61</v>
      </c>
      <c r="B2" s="284"/>
      <c r="C2" s="284"/>
      <c r="D2" s="113"/>
      <c r="E2" s="114"/>
      <c r="F2" s="115"/>
      <c r="G2" s="115"/>
      <c r="H2" s="115"/>
      <c r="I2" s="115"/>
      <c r="J2" s="115"/>
      <c r="K2" s="113"/>
      <c r="L2" s="113"/>
      <c r="M2" s="113"/>
      <c r="N2" s="116"/>
    </row>
    <row r="3" spans="1:106" ht="30" customHeight="1" x14ac:dyDescent="0.3">
      <c r="A3" s="285" t="s">
        <v>62</v>
      </c>
      <c r="B3" s="285"/>
      <c r="C3" s="285"/>
      <c r="D3" s="11"/>
      <c r="E3" s="11"/>
      <c r="F3" s="11"/>
      <c r="G3" s="11"/>
      <c r="H3" s="11"/>
      <c r="I3" s="11"/>
      <c r="J3" s="11"/>
      <c r="K3" s="11"/>
      <c r="L3" s="11"/>
      <c r="M3" s="11"/>
      <c r="N3" s="11"/>
    </row>
    <row r="4" spans="1:106" ht="28.8" x14ac:dyDescent="0.3">
      <c r="A4" s="62"/>
      <c r="B4" s="109" t="s">
        <v>35</v>
      </c>
      <c r="C4" s="61" t="s">
        <v>50</v>
      </c>
      <c r="D4" s="11"/>
      <c r="E4" s="11"/>
      <c r="F4" s="11"/>
      <c r="G4" s="11"/>
      <c r="H4" s="11"/>
      <c r="I4" s="11"/>
      <c r="J4" s="11"/>
      <c r="K4" s="11"/>
      <c r="L4" s="11"/>
      <c r="M4" s="11"/>
      <c r="N4" s="11"/>
    </row>
    <row r="5" spans="1:106" s="4" customFormat="1" x14ac:dyDescent="0.3">
      <c r="A5" s="44" t="s">
        <v>2</v>
      </c>
      <c r="B5" s="110"/>
      <c r="C5" s="73"/>
      <c r="D5" s="211" t="str">
        <f>Proposals!C2</f>
        <v>01</v>
      </c>
      <c r="E5" s="211" t="str">
        <f>Proposals!C3</f>
        <v>02</v>
      </c>
      <c r="F5" s="211" t="str">
        <f>Proposals!C4</f>
        <v>03</v>
      </c>
      <c r="G5" s="211" t="str">
        <f>Proposals!C5</f>
        <v>04</v>
      </c>
      <c r="H5" s="211" t="str">
        <f>Proposals!C6</f>
        <v>05</v>
      </c>
      <c r="I5" s="211" t="str">
        <f>Proposals!C7</f>
        <v>06</v>
      </c>
      <c r="J5" s="211" t="str">
        <f>Proposals!C8</f>
        <v>07</v>
      </c>
      <c r="K5" s="111" t="s">
        <v>10</v>
      </c>
      <c r="L5" s="111" t="s">
        <v>11</v>
      </c>
      <c r="M5" s="111" t="s">
        <v>12</v>
      </c>
      <c r="N5" s="111" t="s">
        <v>13</v>
      </c>
      <c r="O5" s="19"/>
      <c r="W5" s="117"/>
      <c r="X5" s="117"/>
      <c r="Y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c r="BG5" s="117"/>
      <c r="BH5" s="117"/>
      <c r="BI5" s="117"/>
      <c r="BJ5" s="117"/>
      <c r="BK5" s="117"/>
      <c r="BL5" s="117"/>
      <c r="BM5" s="117"/>
      <c r="BN5" s="117"/>
      <c r="BO5" s="117"/>
      <c r="BP5" s="117"/>
      <c r="BQ5" s="117"/>
      <c r="BR5" s="117"/>
      <c r="BS5" s="117"/>
      <c r="BT5" s="117"/>
      <c r="BU5" s="117"/>
      <c r="BV5" s="117"/>
      <c r="BW5" s="117"/>
      <c r="BX5" s="117"/>
      <c r="BY5" s="117"/>
      <c r="BZ5" s="117"/>
      <c r="CA5" s="117"/>
      <c r="CB5" s="117"/>
      <c r="CC5" s="117"/>
      <c r="CD5" s="117"/>
      <c r="CE5" s="117"/>
      <c r="CF5" s="117"/>
      <c r="CG5" s="117"/>
      <c r="CH5" s="117"/>
      <c r="CI5" s="117"/>
      <c r="CJ5" s="117"/>
      <c r="CK5" s="117"/>
      <c r="CL5" s="117"/>
      <c r="CM5" s="117"/>
      <c r="CN5" s="117"/>
      <c r="CO5" s="117"/>
      <c r="CP5" s="117"/>
      <c r="CQ5" s="117"/>
      <c r="CR5" s="117"/>
      <c r="CS5" s="117"/>
      <c r="CT5" s="117"/>
      <c r="CU5" s="117"/>
      <c r="CV5" s="117"/>
      <c r="CW5" s="117"/>
      <c r="CX5" s="117"/>
      <c r="CY5" s="117"/>
      <c r="CZ5" s="117"/>
      <c r="DA5" s="117"/>
      <c r="DB5" s="117"/>
    </row>
    <row r="6" spans="1:106" s="4" customFormat="1" ht="15" thickBot="1" x14ac:dyDescent="0.35">
      <c r="A6" s="112" t="s">
        <v>14</v>
      </c>
      <c r="B6" s="88"/>
      <c r="C6" s="89"/>
      <c r="D6" s="212" t="str">
        <f>Proposals!D2</f>
        <v>Hart-Brinkley</v>
      </c>
      <c r="E6" s="212" t="str">
        <f>Proposals!D3</f>
        <v>Nielsen</v>
      </c>
      <c r="F6" s="90" t="str">
        <f>Proposals!D4</f>
        <v>Callahan</v>
      </c>
      <c r="G6" s="90" t="str">
        <f>Proposals!D5</f>
        <v>Bowers</v>
      </c>
      <c r="H6" s="212" t="str">
        <f>Proposals!D6</f>
        <v>Barrows</v>
      </c>
      <c r="I6" s="90" t="str">
        <f>Proposals!D7</f>
        <v>Sharygin</v>
      </c>
      <c r="J6" s="212" t="str">
        <f>Proposals!D8</f>
        <v>Percy</v>
      </c>
      <c r="K6" s="90"/>
      <c r="L6" s="90"/>
      <c r="M6" s="90"/>
      <c r="N6" s="91"/>
      <c r="O6" s="19"/>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117"/>
      <c r="BE6" s="117"/>
      <c r="BF6" s="117"/>
      <c r="BG6" s="117"/>
      <c r="BH6" s="117"/>
      <c r="BI6" s="117"/>
      <c r="BJ6" s="117"/>
      <c r="BK6" s="117"/>
      <c r="BL6" s="117"/>
      <c r="BM6" s="117"/>
      <c r="BN6" s="117"/>
      <c r="BO6" s="117"/>
      <c r="BP6" s="117"/>
      <c r="BQ6" s="117"/>
      <c r="BR6" s="117"/>
      <c r="BS6" s="117"/>
      <c r="BT6" s="117"/>
      <c r="BU6" s="117"/>
      <c r="BV6" s="117"/>
      <c r="BW6" s="117"/>
      <c r="BX6" s="117"/>
      <c r="BY6" s="117"/>
      <c r="BZ6" s="117"/>
      <c r="CA6" s="117"/>
      <c r="CB6" s="117"/>
      <c r="CC6" s="117"/>
      <c r="CD6" s="117"/>
      <c r="CE6" s="117"/>
      <c r="CF6" s="117"/>
      <c r="CG6" s="117"/>
      <c r="CH6" s="117"/>
      <c r="CI6" s="117"/>
      <c r="CJ6" s="117"/>
      <c r="CK6" s="117"/>
      <c r="CL6" s="117"/>
      <c r="CM6" s="117"/>
      <c r="CN6" s="117"/>
      <c r="CO6" s="117"/>
      <c r="CP6" s="117"/>
      <c r="CQ6" s="117"/>
      <c r="CR6" s="117"/>
      <c r="CS6" s="117"/>
      <c r="CT6" s="117"/>
      <c r="CU6" s="117"/>
      <c r="CV6" s="117"/>
      <c r="CW6" s="117"/>
      <c r="CX6" s="117"/>
      <c r="CY6" s="117"/>
      <c r="CZ6" s="117"/>
      <c r="DA6" s="117"/>
      <c r="DB6" s="117"/>
    </row>
    <row r="7" spans="1:106" ht="18" x14ac:dyDescent="0.3">
      <c r="A7" s="23" t="s">
        <v>63</v>
      </c>
      <c r="B7" s="24"/>
      <c r="C7" s="25"/>
      <c r="D7" s="11"/>
      <c r="E7" s="11"/>
      <c r="F7" s="11"/>
      <c r="G7" s="11"/>
      <c r="H7" s="11"/>
      <c r="I7" s="11"/>
      <c r="J7" s="11"/>
      <c r="K7" s="11"/>
      <c r="L7" s="11"/>
      <c r="M7" s="11"/>
      <c r="N7" s="11"/>
    </row>
    <row r="8" spans="1:106" ht="32.25" customHeight="1" x14ac:dyDescent="0.3">
      <c r="A8" s="285" t="s">
        <v>62</v>
      </c>
      <c r="B8" s="285"/>
      <c r="C8" s="285"/>
      <c r="D8" s="11"/>
      <c r="E8" s="11"/>
      <c r="F8" s="11"/>
      <c r="G8" s="11"/>
      <c r="H8" s="11"/>
      <c r="I8" s="11"/>
      <c r="J8" s="11"/>
      <c r="K8" s="11"/>
      <c r="L8" s="11"/>
      <c r="M8" s="11"/>
      <c r="N8" s="11"/>
    </row>
    <row r="9" spans="1:106" ht="12" customHeight="1" x14ac:dyDescent="0.3">
      <c r="A9" s="124"/>
      <c r="B9" s="124"/>
      <c r="C9" s="124"/>
      <c r="D9" s="125"/>
      <c r="E9" s="125"/>
      <c r="F9" s="125"/>
      <c r="G9" s="125"/>
      <c r="H9" s="125"/>
      <c r="I9" s="125"/>
      <c r="J9" s="125"/>
      <c r="K9" s="125"/>
      <c r="L9" s="125"/>
      <c r="M9" s="125"/>
      <c r="N9" s="126"/>
    </row>
    <row r="10" spans="1:106" x14ac:dyDescent="0.3">
      <c r="A10" s="32" t="s">
        <v>67</v>
      </c>
      <c r="B10" s="24"/>
      <c r="C10" s="25"/>
      <c r="D10" s="11"/>
      <c r="E10" s="11"/>
      <c r="F10" s="11"/>
      <c r="G10" s="11"/>
      <c r="H10" s="11"/>
      <c r="I10" s="11"/>
      <c r="J10" s="11"/>
      <c r="K10" s="11"/>
      <c r="L10" s="11"/>
      <c r="M10" s="11"/>
      <c r="N10" s="11"/>
    </row>
    <row r="11" spans="1:106" ht="27.6" x14ac:dyDescent="0.3">
      <c r="A11" s="28" t="s">
        <v>64</v>
      </c>
      <c r="B11" s="29" t="s">
        <v>45</v>
      </c>
      <c r="C11" s="30">
        <v>4</v>
      </c>
      <c r="D11" s="27" t="s">
        <v>23</v>
      </c>
      <c r="E11" s="27" t="s">
        <v>23</v>
      </c>
      <c r="F11" s="27" t="s">
        <v>23</v>
      </c>
      <c r="G11" s="27" t="s">
        <v>23</v>
      </c>
      <c r="H11" s="27" t="s">
        <v>23</v>
      </c>
      <c r="I11" s="27" t="s">
        <v>23</v>
      </c>
      <c r="J11" s="27" t="s">
        <v>23</v>
      </c>
      <c r="K11" s="27" t="s">
        <v>23</v>
      </c>
      <c r="L11" s="27" t="s">
        <v>23</v>
      </c>
      <c r="M11" s="27" t="s">
        <v>23</v>
      </c>
      <c r="N11" s="27" t="s">
        <v>23</v>
      </c>
    </row>
    <row r="12" spans="1:106" x14ac:dyDescent="0.3">
      <c r="A12" s="119" t="s">
        <v>37</v>
      </c>
      <c r="B12" s="120"/>
      <c r="C12" s="121"/>
      <c r="D12" s="122">
        <f>VLOOKUP(D11,Definitions!$B$2:$C$3,2,FALSE)</f>
        <v>4</v>
      </c>
      <c r="E12" s="122">
        <f>VLOOKUP(E11,Definitions!$B$2:$C$3,2,FALSE)</f>
        <v>4</v>
      </c>
      <c r="F12" s="122">
        <f>VLOOKUP(F11,Definitions!$B$2:$C$3,2,FALSE)</f>
        <v>4</v>
      </c>
      <c r="G12" s="122">
        <f>VLOOKUP(G11,Definitions!$B$2:$C$3,2,FALSE)</f>
        <v>4</v>
      </c>
      <c r="H12" s="122">
        <f>VLOOKUP(H11,Definitions!$B$2:$C$3,2,FALSE)</f>
        <v>4</v>
      </c>
      <c r="I12" s="122">
        <f>VLOOKUP(I11,Definitions!$B$2:$C$3,2,FALSE)</f>
        <v>4</v>
      </c>
      <c r="J12" s="122">
        <f>VLOOKUP(J11,Definitions!$B$2:$C$3,2,FALSE)</f>
        <v>4</v>
      </c>
      <c r="K12" s="122">
        <f>VLOOKUP(K11,Definitions!$B$2:$C$3,2,FALSE)</f>
        <v>4</v>
      </c>
      <c r="L12" s="122">
        <f>VLOOKUP(L11,Definitions!$B$2:$C$3,2,FALSE)</f>
        <v>4</v>
      </c>
      <c r="M12" s="122">
        <f>VLOOKUP(M11,Definitions!$B$2:$C$3,2,FALSE)</f>
        <v>4</v>
      </c>
      <c r="N12" s="122">
        <f>VLOOKUP(N11,Definitions!$B$2:$C$3,2,FALSE)</f>
        <v>4</v>
      </c>
    </row>
    <row r="13" spans="1:106" x14ac:dyDescent="0.3">
      <c r="A13" s="32" t="s">
        <v>65</v>
      </c>
      <c r="B13" s="24"/>
      <c r="C13" s="33"/>
      <c r="D13" s="11"/>
      <c r="E13" s="11"/>
      <c r="F13" s="11"/>
      <c r="G13" s="11"/>
      <c r="H13" s="11"/>
      <c r="I13" s="11"/>
      <c r="J13" s="11"/>
      <c r="K13" s="11"/>
      <c r="L13" s="11"/>
      <c r="M13" s="11"/>
      <c r="N13" s="11"/>
    </row>
    <row r="14" spans="1:106" x14ac:dyDescent="0.3">
      <c r="A14" s="38" t="s">
        <v>69</v>
      </c>
      <c r="B14" s="152"/>
      <c r="C14" s="37"/>
      <c r="D14" s="279"/>
      <c r="E14" s="280"/>
      <c r="F14" s="280"/>
      <c r="G14" s="280"/>
      <c r="H14" s="280"/>
      <c r="I14" s="280"/>
      <c r="J14" s="280"/>
      <c r="K14" s="280"/>
      <c r="L14" s="280"/>
      <c r="M14" s="280"/>
      <c r="N14" s="281"/>
    </row>
    <row r="15" spans="1:106" ht="25.5" customHeight="1" x14ac:dyDescent="0.3">
      <c r="A15" s="187" t="s">
        <v>70</v>
      </c>
      <c r="B15" s="277" t="s">
        <v>141</v>
      </c>
      <c r="C15" s="40"/>
      <c r="D15" s="27"/>
      <c r="E15" s="27"/>
      <c r="F15" s="27"/>
      <c r="G15" s="27"/>
      <c r="H15" s="27"/>
      <c r="I15" s="27"/>
      <c r="J15" s="27"/>
      <c r="K15" s="27" t="s">
        <v>23</v>
      </c>
      <c r="L15" s="27" t="s">
        <v>23</v>
      </c>
      <c r="M15" s="27" t="s">
        <v>23</v>
      </c>
      <c r="N15" s="27" t="s">
        <v>23</v>
      </c>
    </row>
    <row r="16" spans="1:106" x14ac:dyDescent="0.3">
      <c r="A16" s="187" t="s">
        <v>71</v>
      </c>
      <c r="B16" s="278"/>
      <c r="C16" s="40"/>
      <c r="D16" s="27"/>
      <c r="E16" s="27"/>
      <c r="F16" s="27"/>
      <c r="G16" s="27"/>
      <c r="H16" s="27"/>
      <c r="I16" s="27"/>
      <c r="J16" s="27"/>
      <c r="K16" s="27" t="s">
        <v>23</v>
      </c>
      <c r="L16" s="27" t="s">
        <v>23</v>
      </c>
      <c r="M16" s="27" t="s">
        <v>23</v>
      </c>
      <c r="N16" s="27" t="s">
        <v>23</v>
      </c>
    </row>
    <row r="17" spans="1:14" x14ac:dyDescent="0.3">
      <c r="A17" s="187" t="s">
        <v>72</v>
      </c>
      <c r="B17" s="278"/>
      <c r="C17" s="40"/>
      <c r="D17" s="27"/>
      <c r="E17" s="27"/>
      <c r="F17" s="27"/>
      <c r="G17" s="27"/>
      <c r="H17" s="27"/>
      <c r="I17" s="27"/>
      <c r="J17" s="27"/>
      <c r="K17" s="27" t="s">
        <v>23</v>
      </c>
      <c r="L17" s="27" t="s">
        <v>23</v>
      </c>
      <c r="M17" s="27" t="s">
        <v>23</v>
      </c>
      <c r="N17" s="27" t="s">
        <v>23</v>
      </c>
    </row>
    <row r="18" spans="1:14" x14ac:dyDescent="0.3">
      <c r="A18" s="187" t="s">
        <v>73</v>
      </c>
      <c r="B18" s="278"/>
      <c r="C18" s="40"/>
      <c r="D18" s="27"/>
      <c r="E18" s="27"/>
      <c r="F18" s="27"/>
      <c r="G18" s="27"/>
      <c r="H18" s="27"/>
      <c r="I18" s="27"/>
      <c r="J18" s="27"/>
      <c r="K18" s="27" t="s">
        <v>23</v>
      </c>
      <c r="L18" s="27" t="s">
        <v>23</v>
      </c>
      <c r="M18" s="27" t="s">
        <v>23</v>
      </c>
      <c r="N18" s="27" t="s">
        <v>23</v>
      </c>
    </row>
    <row r="19" spans="1:14" x14ac:dyDescent="0.3">
      <c r="A19" s="187" t="s">
        <v>74</v>
      </c>
      <c r="B19" s="278"/>
      <c r="C19" s="40"/>
      <c r="D19" s="27"/>
      <c r="E19" s="27"/>
      <c r="F19" s="27"/>
      <c r="G19" s="27"/>
      <c r="H19" s="27"/>
      <c r="I19" s="27"/>
      <c r="J19" s="27"/>
      <c r="K19" s="27" t="s">
        <v>23</v>
      </c>
      <c r="L19" s="27" t="s">
        <v>23</v>
      </c>
      <c r="M19" s="27" t="s">
        <v>23</v>
      </c>
      <c r="N19" s="27" t="s">
        <v>23</v>
      </c>
    </row>
    <row r="20" spans="1:14" x14ac:dyDescent="0.3">
      <c r="A20" s="187" t="s">
        <v>75</v>
      </c>
      <c r="B20" s="278"/>
      <c r="C20" s="40"/>
      <c r="D20" s="27"/>
      <c r="E20" s="27"/>
      <c r="F20" s="27"/>
      <c r="G20" s="27"/>
      <c r="H20" s="27"/>
      <c r="I20" s="27"/>
      <c r="J20" s="27"/>
      <c r="K20" s="27" t="s">
        <v>23</v>
      </c>
      <c r="L20" s="27" t="s">
        <v>23</v>
      </c>
      <c r="M20" s="27" t="s">
        <v>23</v>
      </c>
      <c r="N20" s="27" t="s">
        <v>23</v>
      </c>
    </row>
    <row r="21" spans="1:14" x14ac:dyDescent="0.3">
      <c r="A21" s="187" t="s">
        <v>76</v>
      </c>
      <c r="B21" s="278"/>
      <c r="C21" s="40"/>
      <c r="D21" s="27"/>
      <c r="E21" s="27"/>
      <c r="F21" s="27"/>
      <c r="G21" s="27"/>
      <c r="H21" s="27"/>
      <c r="I21" s="27"/>
      <c r="J21" s="27"/>
      <c r="K21" s="27" t="s">
        <v>23</v>
      </c>
      <c r="L21" s="27" t="s">
        <v>23</v>
      </c>
      <c r="M21" s="27" t="s">
        <v>23</v>
      </c>
      <c r="N21" s="27" t="s">
        <v>23</v>
      </c>
    </row>
    <row r="22" spans="1:14" x14ac:dyDescent="0.3">
      <c r="A22" s="187" t="s">
        <v>77</v>
      </c>
      <c r="B22" s="278"/>
      <c r="C22" s="40"/>
      <c r="D22" s="27"/>
      <c r="E22" s="27"/>
      <c r="F22" s="27"/>
      <c r="G22" s="27"/>
      <c r="H22" s="27"/>
      <c r="I22" s="27"/>
      <c r="J22" s="27"/>
      <c r="K22" s="27" t="s">
        <v>23</v>
      </c>
      <c r="L22" s="27" t="s">
        <v>23</v>
      </c>
      <c r="M22" s="27" t="s">
        <v>23</v>
      </c>
      <c r="N22" s="27" t="s">
        <v>23</v>
      </c>
    </row>
    <row r="23" spans="1:14" x14ac:dyDescent="0.3">
      <c r="A23" s="187" t="s">
        <v>78</v>
      </c>
      <c r="B23" s="278"/>
      <c r="C23" s="40"/>
      <c r="D23" s="27"/>
      <c r="E23" s="27"/>
      <c r="F23" s="27"/>
      <c r="G23" s="27"/>
      <c r="H23" s="27"/>
      <c r="I23" s="27"/>
      <c r="J23" s="27"/>
      <c r="K23" s="27" t="s">
        <v>23</v>
      </c>
      <c r="L23" s="27" t="s">
        <v>23</v>
      </c>
      <c r="M23" s="27" t="s">
        <v>23</v>
      </c>
      <c r="N23" s="27" t="s">
        <v>23</v>
      </c>
    </row>
    <row r="24" spans="1:14" x14ac:dyDescent="0.3">
      <c r="A24" s="187" t="s">
        <v>79</v>
      </c>
      <c r="B24" s="278"/>
      <c r="C24" s="40"/>
      <c r="D24" s="27"/>
      <c r="E24" s="27"/>
      <c r="F24" s="27"/>
      <c r="G24" s="27"/>
      <c r="H24" s="27"/>
      <c r="I24" s="27"/>
      <c r="J24" s="27"/>
      <c r="K24" s="27" t="s">
        <v>23</v>
      </c>
      <c r="L24" s="27" t="s">
        <v>23</v>
      </c>
      <c r="M24" s="27" t="s">
        <v>23</v>
      </c>
      <c r="N24" s="27" t="s">
        <v>23</v>
      </c>
    </row>
    <row r="25" spans="1:14" x14ac:dyDescent="0.3">
      <c r="A25" s="187" t="s">
        <v>80</v>
      </c>
      <c r="B25" s="278"/>
      <c r="C25" s="40"/>
      <c r="D25" s="27"/>
      <c r="E25" s="27"/>
      <c r="F25" s="27"/>
      <c r="G25" s="27"/>
      <c r="H25" s="27"/>
      <c r="I25" s="27"/>
      <c r="J25" s="27"/>
      <c r="K25" s="27" t="s">
        <v>23</v>
      </c>
      <c r="L25" s="27" t="s">
        <v>23</v>
      </c>
      <c r="M25" s="27" t="s">
        <v>23</v>
      </c>
      <c r="N25" s="27" t="s">
        <v>23</v>
      </c>
    </row>
    <row r="26" spans="1:14" x14ac:dyDescent="0.3">
      <c r="A26" s="187" t="s">
        <v>81</v>
      </c>
      <c r="B26" s="278"/>
      <c r="C26" s="40"/>
      <c r="D26" s="27"/>
      <c r="E26" s="27"/>
      <c r="F26" s="27"/>
      <c r="G26" s="27"/>
      <c r="H26" s="27"/>
      <c r="I26" s="27"/>
      <c r="J26" s="27"/>
      <c r="K26" s="27" t="s">
        <v>23</v>
      </c>
      <c r="L26" s="27" t="s">
        <v>23</v>
      </c>
      <c r="M26" s="27" t="s">
        <v>23</v>
      </c>
      <c r="N26" s="27" t="s">
        <v>23</v>
      </c>
    </row>
    <row r="27" spans="1:14" x14ac:dyDescent="0.3">
      <c r="A27" s="187" t="s">
        <v>82</v>
      </c>
      <c r="B27" s="278"/>
      <c r="C27" s="40"/>
      <c r="D27" s="27"/>
      <c r="E27" s="27"/>
      <c r="F27" s="27"/>
      <c r="G27" s="27"/>
      <c r="H27" s="27" t="s">
        <v>24</v>
      </c>
      <c r="I27" s="27"/>
      <c r="J27" s="27"/>
      <c r="K27" s="27" t="s">
        <v>23</v>
      </c>
      <c r="L27" s="27" t="s">
        <v>23</v>
      </c>
      <c r="M27" s="27" t="s">
        <v>23</v>
      </c>
      <c r="N27" s="27" t="s">
        <v>23</v>
      </c>
    </row>
    <row r="28" spans="1:14" x14ac:dyDescent="0.3">
      <c r="A28" s="187" t="s">
        <v>83</v>
      </c>
      <c r="B28" s="278"/>
      <c r="C28" s="40"/>
      <c r="D28" s="27"/>
      <c r="E28" s="27"/>
      <c r="F28" s="27"/>
      <c r="G28" s="27"/>
      <c r="H28" s="27" t="s">
        <v>24</v>
      </c>
      <c r="I28" s="27"/>
      <c r="J28" s="27"/>
      <c r="K28" s="27" t="s">
        <v>23</v>
      </c>
      <c r="L28" s="27" t="s">
        <v>23</v>
      </c>
      <c r="M28" s="27" t="s">
        <v>23</v>
      </c>
      <c r="N28" s="27" t="s">
        <v>23</v>
      </c>
    </row>
    <row r="29" spans="1:14" x14ac:dyDescent="0.3">
      <c r="A29" s="187" t="s">
        <v>84</v>
      </c>
      <c r="B29" s="278"/>
      <c r="C29" s="40"/>
      <c r="D29" s="27"/>
      <c r="E29" s="27"/>
      <c r="F29" s="27"/>
      <c r="G29" s="27"/>
      <c r="H29" s="27"/>
      <c r="I29" s="27"/>
      <c r="J29" s="27"/>
      <c r="K29" s="27" t="s">
        <v>23</v>
      </c>
      <c r="L29" s="27" t="s">
        <v>23</v>
      </c>
      <c r="M29" s="27" t="s">
        <v>23</v>
      </c>
      <c r="N29" s="27" t="s">
        <v>23</v>
      </c>
    </row>
    <row r="30" spans="1:14" x14ac:dyDescent="0.3">
      <c r="A30" s="187" t="s">
        <v>108</v>
      </c>
      <c r="B30" s="278"/>
      <c r="C30" s="40"/>
      <c r="D30" s="27"/>
      <c r="E30" s="27"/>
      <c r="F30" s="27"/>
      <c r="G30" s="27"/>
      <c r="H30" s="27"/>
      <c r="I30" s="27"/>
      <c r="J30" s="27"/>
      <c r="K30" s="27" t="s">
        <v>23</v>
      </c>
      <c r="L30" s="27" t="s">
        <v>23</v>
      </c>
      <c r="M30" s="27" t="s">
        <v>23</v>
      </c>
      <c r="N30" s="27" t="s">
        <v>23</v>
      </c>
    </row>
    <row r="31" spans="1:14" x14ac:dyDescent="0.3">
      <c r="A31" s="187" t="s">
        <v>85</v>
      </c>
      <c r="B31" s="278"/>
      <c r="C31" s="40"/>
      <c r="D31" s="27"/>
      <c r="E31" s="27"/>
      <c r="F31" s="27"/>
      <c r="G31" s="27"/>
      <c r="H31" s="27" t="s">
        <v>23</v>
      </c>
      <c r="I31" s="27"/>
      <c r="J31" s="27"/>
      <c r="K31" s="27" t="s">
        <v>23</v>
      </c>
      <c r="L31" s="27" t="s">
        <v>23</v>
      </c>
      <c r="M31" s="27" t="s">
        <v>23</v>
      </c>
      <c r="N31" s="27" t="s">
        <v>23</v>
      </c>
    </row>
    <row r="32" spans="1:14" x14ac:dyDescent="0.3">
      <c r="A32" s="187" t="s">
        <v>86</v>
      </c>
      <c r="B32" s="278"/>
      <c r="C32" s="40"/>
      <c r="D32" s="27"/>
      <c r="E32" s="27"/>
      <c r="F32" s="27"/>
      <c r="G32" s="27"/>
      <c r="H32" s="27"/>
      <c r="I32" s="27"/>
      <c r="J32" s="27"/>
      <c r="K32" s="27" t="s">
        <v>23</v>
      </c>
      <c r="L32" s="27" t="s">
        <v>23</v>
      </c>
      <c r="M32" s="27" t="s">
        <v>23</v>
      </c>
      <c r="N32" s="27" t="s">
        <v>23</v>
      </c>
    </row>
    <row r="33" spans="1:106" x14ac:dyDescent="0.3">
      <c r="A33" s="151" t="s">
        <v>107</v>
      </c>
      <c r="B33" s="180"/>
      <c r="C33" s="30">
        <f>4*18</f>
        <v>72</v>
      </c>
      <c r="D33" s="173" t="e">
        <f>(VLOOKUP(D15,Definitions!$B$2:$C$3,2,FALSE)+
VLOOKUP(D16,Definitions!$B$2:$C$3,2,FALSE) +
VLOOKUP(D17,Definitions!$B$2:$C$3,2,FALSE) +
VLOOKUP(D18,Definitions!$B$2:$C$3,2,FALSE) +
VLOOKUP(D19,Definitions!$B$2:$C$3,2,FALSE) +
VLOOKUP(D20,Definitions!$B$2:$C$3,2,FALSE) +
VLOOKUP(D21,Definitions!$B$2:$C$3,2,FALSE) +
VLOOKUP(D22,Definitions!$B$2:$C$3,2,FALSE) +
VLOOKUP(D23,Definitions!$B$2:$C$3,2,FALSE) +
VLOOKUP(D24,Definitions!$B$2:$C$3,2,FALSE) +
VLOOKUP(D25,Definitions!$B$2:$C$3,2,FALSE) +
VLOOKUP(D26,Definitions!$B$2:$C$3,2,FALSE) +
VLOOKUP(D27,Definitions!$B$2:$C$3,2,FALSE) +
VLOOKUP(D28,Definitions!$B$2:$C$3,2,FALSE) +
VLOOKUP(D29,Definitions!$B$2:$C$3,2,FALSE) +
VLOOKUP(D30,Definitions!$B$2:$C$3,2,FALSE) +
VLOOKUP(D31,Definitions!$B$2:$C$3,2,FALSE) +
VLOOKUP(D32,Definitions!$B$2:$C$3,2,FALSE))</f>
        <v>#N/A</v>
      </c>
      <c r="E33" s="173" t="e">
        <f>(VLOOKUP(E15,Definitions!$B$2:$C$3,2,FALSE)+
VLOOKUP(E16,Definitions!$B$2:$C$3,2,FALSE) +
VLOOKUP(E17,Definitions!$B$2:$C$3,2,FALSE) +
VLOOKUP(E18,Definitions!$B$2:$C$3,2,FALSE) +
VLOOKUP(E19,Definitions!$B$2:$C$3,2,FALSE) +
VLOOKUP(E20,Definitions!$B$2:$C$3,2,FALSE) +
VLOOKUP(E21,Definitions!$B$2:$C$3,2,FALSE) +
VLOOKUP(E22,Definitions!$B$2:$C$3,2,FALSE) +
VLOOKUP(E23,Definitions!$B$2:$C$3,2,FALSE) +
VLOOKUP(E24,Definitions!$B$2:$C$3,2,FALSE) +
VLOOKUP(E25,Definitions!$B$2:$C$3,2,FALSE) +
VLOOKUP(E26,Definitions!$B$2:$C$3,2,FALSE) +
VLOOKUP(E27,Definitions!$B$2:$C$3,2,FALSE) +
VLOOKUP(E28,Definitions!$B$2:$C$3,2,FALSE) +
VLOOKUP(E29,Definitions!$B$2:$C$3,2,FALSE) +
VLOOKUP(E30,Definitions!$B$2:$C$3,2,FALSE) +
VLOOKUP(E31,Definitions!$B$2:$C$3,2,FALSE) +
VLOOKUP(E32,Definitions!$B$2:$C$3,2,FALSE))</f>
        <v>#N/A</v>
      </c>
      <c r="F33" s="173" t="e">
        <f>(VLOOKUP(F15,Definitions!$B$2:$C$3,2,FALSE)+
VLOOKUP(F16,Definitions!$B$2:$C$3,2,FALSE) +
VLOOKUP(F17,Definitions!$B$2:$C$3,2,FALSE) +
VLOOKUP(F18,Definitions!$B$2:$C$3,2,FALSE) +
VLOOKUP(F19,Definitions!$B$2:$C$3,2,FALSE) +
VLOOKUP(F20,Definitions!$B$2:$C$3,2,FALSE) +
VLOOKUP(F21,Definitions!$B$2:$C$3,2,FALSE) +
VLOOKUP(F22,Definitions!$B$2:$C$3,2,FALSE) +
VLOOKUP(F23,Definitions!$B$2:$C$3,2,FALSE) +
VLOOKUP(F24,Definitions!$B$2:$C$3,2,FALSE) +
VLOOKUP(F25,Definitions!$B$2:$C$3,2,FALSE) +
VLOOKUP(F26,Definitions!$B$2:$C$3,2,FALSE) +
VLOOKUP(F27,Definitions!$B$2:$C$3,2,FALSE) +
VLOOKUP(F28,Definitions!$B$2:$C$3,2,FALSE) +
VLOOKUP(F29,Definitions!$B$2:$C$3,2,FALSE) +
VLOOKUP(F30,Definitions!$B$2:$C$3,2,FALSE) +
VLOOKUP(F31,Definitions!$B$2:$C$3,2,FALSE) +
VLOOKUP(F32,Definitions!$B$2:$C$3,2,FALSE))</f>
        <v>#N/A</v>
      </c>
      <c r="G33" s="173" t="e">
        <f>(VLOOKUP(G15,Definitions!$B$2:$C$3,2,FALSE)+
VLOOKUP(G16,Definitions!$B$2:$C$3,2,FALSE) +
VLOOKUP(G17,Definitions!$B$2:$C$3,2,FALSE) +
VLOOKUP(G18,Definitions!$B$2:$C$3,2,FALSE) +
VLOOKUP(G19,Definitions!$B$2:$C$3,2,FALSE) +
VLOOKUP(G20,Definitions!$B$2:$C$3,2,FALSE) +
VLOOKUP(G21,Definitions!$B$2:$C$3,2,FALSE) +
VLOOKUP(G22,Definitions!$B$2:$C$3,2,FALSE) +
VLOOKUP(G23,Definitions!$B$2:$C$3,2,FALSE) +
VLOOKUP(G24,Definitions!$B$2:$C$3,2,FALSE) +
VLOOKUP(G25,Definitions!$B$2:$C$3,2,FALSE) +
VLOOKUP(G26,Definitions!$B$2:$C$3,2,FALSE) +
VLOOKUP(G27,Definitions!$B$2:$C$3,2,FALSE) +
VLOOKUP(G28,Definitions!$B$2:$C$3,2,FALSE) +
VLOOKUP(G29,Definitions!$B$2:$C$3,2,FALSE) +
VLOOKUP(G30,Definitions!$B$2:$C$3,2,FALSE) +
VLOOKUP(G31,Definitions!$B$2:$C$3,2,FALSE) +
VLOOKUP(G32,Definitions!$B$2:$C$3,2,FALSE))</f>
        <v>#N/A</v>
      </c>
      <c r="H33" s="173" t="e">
        <f>(VLOOKUP(H15,Definitions!$B$2:$C$3,2,FALSE)+
VLOOKUP(H16,Definitions!$B$2:$C$3,2,FALSE) +
VLOOKUP(H17,Definitions!$B$2:$C$3,2,FALSE) +
VLOOKUP(H18,Definitions!$B$2:$C$3,2,FALSE) +
VLOOKUP(H19,Definitions!$B$2:$C$3,2,FALSE) +
VLOOKUP(H20,Definitions!$B$2:$C$3,2,FALSE) +
VLOOKUP(H21,Definitions!$B$2:$C$3,2,FALSE) +
VLOOKUP(H22,Definitions!$B$2:$C$3,2,FALSE) +
VLOOKUP(H23,Definitions!$B$2:$C$3,2,FALSE) +
VLOOKUP(H24,Definitions!$B$2:$C$3,2,FALSE) +
VLOOKUP(H25,Definitions!$B$2:$C$3,2,FALSE) +
VLOOKUP(H26,Definitions!$B$2:$C$3,2,FALSE) +
VLOOKUP(H27,Definitions!$B$2:$C$3,2,FALSE) +
VLOOKUP(H28,Definitions!$B$2:$C$3,2,FALSE) +
VLOOKUP(H29,Definitions!$B$2:$C$3,2,FALSE) +
VLOOKUP(H30,Definitions!$B$2:$C$3,2,FALSE) +
VLOOKUP(H31,Definitions!$B$2:$C$3,2,FALSE) +
VLOOKUP(H32,Definitions!$B$2:$C$3,2,FALSE))</f>
        <v>#N/A</v>
      </c>
      <c r="I33" s="173" t="e">
        <f>(VLOOKUP(I15,Definitions!$B$2:$C$3,2,FALSE)+
VLOOKUP(I16,Definitions!$B$2:$C$3,2,FALSE) +
VLOOKUP(I17,Definitions!$B$2:$C$3,2,FALSE) +
VLOOKUP(I18,Definitions!$B$2:$C$3,2,FALSE) +
VLOOKUP(I19,Definitions!$B$2:$C$3,2,FALSE) +
VLOOKUP(I20,Definitions!$B$2:$C$3,2,FALSE) +
VLOOKUP(I21,Definitions!$B$2:$C$3,2,FALSE) +
VLOOKUP(I22,Definitions!$B$2:$C$3,2,FALSE) +
VLOOKUP(I23,Definitions!$B$2:$C$3,2,FALSE) +
VLOOKUP(I24,Definitions!$B$2:$C$3,2,FALSE) +
VLOOKUP(I25,Definitions!$B$2:$C$3,2,FALSE) +
VLOOKUP(I26,Definitions!$B$2:$C$3,2,FALSE) +
VLOOKUP(I27,Definitions!$B$2:$C$3,2,FALSE) +
VLOOKUP(I28,Definitions!$B$2:$C$3,2,FALSE) +
VLOOKUP(I29,Definitions!$B$2:$C$3,2,FALSE) +
VLOOKUP(I30,Definitions!$B$2:$C$3,2,FALSE) +
VLOOKUP(I31,Definitions!$B$2:$C$3,2,FALSE) +
VLOOKUP(I32,Definitions!$B$2:$C$3,2,FALSE))</f>
        <v>#N/A</v>
      </c>
      <c r="J33" s="173" t="e">
        <f>(VLOOKUP(J15,Definitions!$B$2:$C$3,2,FALSE)+
VLOOKUP(J16,Definitions!$B$2:$C$3,2,FALSE) +
VLOOKUP(J17,Definitions!$B$2:$C$3,2,FALSE) +
VLOOKUP(J18,Definitions!$B$2:$C$3,2,FALSE) +
VLOOKUP(J19,Definitions!$B$2:$C$3,2,FALSE) +
VLOOKUP(J20,Definitions!$B$2:$C$3,2,FALSE) +
VLOOKUP(J21,Definitions!$B$2:$C$3,2,FALSE) +
VLOOKUP(J22,Definitions!$B$2:$C$3,2,FALSE) +
VLOOKUP(J23,Definitions!$B$2:$C$3,2,FALSE) +
VLOOKUP(J24,Definitions!$B$2:$C$3,2,FALSE) +
VLOOKUP(J25,Definitions!$B$2:$C$3,2,FALSE) +
VLOOKUP(J26,Definitions!$B$2:$C$3,2,FALSE) +
VLOOKUP(J27,Definitions!$B$2:$C$3,2,FALSE) +
VLOOKUP(J28,Definitions!$B$2:$C$3,2,FALSE) +
VLOOKUP(J29,Definitions!$B$2:$C$3,2,FALSE) +
VLOOKUP(J30,Definitions!$B$2:$C$3,2,FALSE) +
VLOOKUP(J31,Definitions!$B$2:$C$3,2,FALSE) +
VLOOKUP(J32,Definitions!$B$2:$C$3,2,FALSE))</f>
        <v>#N/A</v>
      </c>
      <c r="K33" s="173">
        <f>(VLOOKUP(K15,Definitions!$B$2:$C$3,2,FALSE)+
VLOOKUP(K16,Definitions!$B$2:$C$3,2,FALSE) +
VLOOKUP(K17,Definitions!$B$2:$C$3,2,FALSE) +
VLOOKUP(K18,Definitions!$B$2:$C$3,2,FALSE) +
VLOOKUP(K19,Definitions!$B$2:$C$3,2,FALSE) +
VLOOKUP(K20,Definitions!$B$2:$C$3,2,FALSE) +
VLOOKUP(K21,Definitions!$B$2:$C$3,2,FALSE) +
VLOOKUP(K22,Definitions!$B$2:$C$3,2,FALSE) +
VLOOKUP(K23,Definitions!$B$2:$C$3,2,FALSE) +
VLOOKUP(K24,Definitions!$B$2:$C$3,2,FALSE) +
VLOOKUP(K25,Definitions!$B$2:$C$3,2,FALSE) +
VLOOKUP(K26,Definitions!$B$2:$C$3,2,FALSE) +
VLOOKUP(K27,Definitions!$B$2:$C$3,2,FALSE) +
VLOOKUP(K28,Definitions!$B$2:$C$3,2,FALSE) +
VLOOKUP(K29,Definitions!$B$2:$C$3,2,FALSE) +
VLOOKUP(K30,Definitions!$B$2:$C$3,2,FALSE) +
VLOOKUP(K31,Definitions!$B$2:$C$3,2,FALSE) +
VLOOKUP(K32,Definitions!$B$2:$C$3,2,FALSE))</f>
        <v>72</v>
      </c>
      <c r="L33" s="173">
        <f>(VLOOKUP(L15,Definitions!$B$2:$C$3,2,FALSE)+
VLOOKUP(L16,Definitions!$B$2:$C$3,2,FALSE) +
VLOOKUP(L17,Definitions!$B$2:$C$3,2,FALSE) +
VLOOKUP(L18,Definitions!$B$2:$C$3,2,FALSE) +
VLOOKUP(L19,Definitions!$B$2:$C$3,2,FALSE) +
VLOOKUP(L20,Definitions!$B$2:$C$3,2,FALSE) +
VLOOKUP(L21,Definitions!$B$2:$C$3,2,FALSE) +
VLOOKUP(L22,Definitions!$B$2:$C$3,2,FALSE) +
VLOOKUP(L23,Definitions!$B$2:$C$3,2,FALSE) +
VLOOKUP(L24,Definitions!$B$2:$C$3,2,FALSE) +
VLOOKUP(L25,Definitions!$B$2:$C$3,2,FALSE) +
VLOOKUP(L26,Definitions!$B$2:$C$3,2,FALSE) +
VLOOKUP(L27,Definitions!$B$2:$C$3,2,FALSE) +
VLOOKUP(L28,Definitions!$B$2:$C$3,2,FALSE) +
VLOOKUP(L29,Definitions!$B$2:$C$3,2,FALSE) +
VLOOKUP(L30,Definitions!$B$2:$C$3,2,FALSE) +
VLOOKUP(L31,Definitions!$B$2:$C$3,2,FALSE) +
VLOOKUP(L32,Definitions!$B$2:$C$3,2,FALSE))</f>
        <v>72</v>
      </c>
      <c r="M33" s="173">
        <f>(VLOOKUP(M15,Definitions!$B$2:$C$3,2,FALSE)+
VLOOKUP(M16,Definitions!$B$2:$C$3,2,FALSE) +
VLOOKUP(M17,Definitions!$B$2:$C$3,2,FALSE) +
VLOOKUP(M18,Definitions!$B$2:$C$3,2,FALSE) +
VLOOKUP(M19,Definitions!$B$2:$C$3,2,FALSE) +
VLOOKUP(M20,Definitions!$B$2:$C$3,2,FALSE) +
VLOOKUP(M21,Definitions!$B$2:$C$3,2,FALSE) +
VLOOKUP(M22,Definitions!$B$2:$C$3,2,FALSE) +
VLOOKUP(M23,Definitions!$B$2:$C$3,2,FALSE) +
VLOOKUP(M24,Definitions!$B$2:$C$3,2,FALSE) +
VLOOKUP(M25,Definitions!$B$2:$C$3,2,FALSE) +
VLOOKUP(M26,Definitions!$B$2:$C$3,2,FALSE) +
VLOOKUP(M27,Definitions!$B$2:$C$3,2,FALSE) +
VLOOKUP(M28,Definitions!$B$2:$C$3,2,FALSE) +
VLOOKUP(M29,Definitions!$B$2:$C$3,2,FALSE) +
VLOOKUP(M30,Definitions!$B$2:$C$3,2,FALSE) +
VLOOKUP(M31,Definitions!$B$2:$C$3,2,FALSE) +
VLOOKUP(M32,Definitions!$B$2:$C$3,2,FALSE))</f>
        <v>72</v>
      </c>
      <c r="N33" s="173">
        <f>(VLOOKUP(N15,Definitions!$B$2:$C$3,2,FALSE)+
VLOOKUP(N16,Definitions!$B$2:$C$3,2,FALSE) +
VLOOKUP(N17,Definitions!$B$2:$C$3,2,FALSE) +
VLOOKUP(N18,Definitions!$B$2:$C$3,2,FALSE) +
VLOOKUP(N19,Definitions!$B$2:$C$3,2,FALSE) +
VLOOKUP(N20,Definitions!$B$2:$C$3,2,FALSE) +
VLOOKUP(N21,Definitions!$B$2:$C$3,2,FALSE) +
VLOOKUP(N22,Definitions!$B$2:$C$3,2,FALSE) +
VLOOKUP(N23,Definitions!$B$2:$C$3,2,FALSE) +
VLOOKUP(N24,Definitions!$B$2:$C$3,2,FALSE) +
VLOOKUP(N25,Definitions!$B$2:$C$3,2,FALSE) +
VLOOKUP(N26,Definitions!$B$2:$C$3,2,FALSE) +
VLOOKUP(N27,Definitions!$B$2:$C$3,2,FALSE) +
VLOOKUP(N28,Definitions!$B$2:$C$3,2,FALSE) +
VLOOKUP(N29,Definitions!$B$2:$C$3,2,FALSE) +
VLOOKUP(N30,Definitions!$B$2:$C$3,2,FALSE) +
VLOOKUP(N31,Definitions!$B$2:$C$3,2,FALSE) +
VLOOKUP(N32,Definitions!$B$2:$C$3,2,FALSE))</f>
        <v>72</v>
      </c>
    </row>
    <row r="34" spans="1:106" s="18" customFormat="1" ht="27.6" x14ac:dyDescent="0.3">
      <c r="A34" s="28" t="s">
        <v>87</v>
      </c>
      <c r="B34" s="29" t="s">
        <v>45</v>
      </c>
      <c r="C34" s="30">
        <v>4</v>
      </c>
      <c r="D34" s="27"/>
      <c r="E34" s="27"/>
      <c r="F34" s="27"/>
      <c r="G34" s="27"/>
      <c r="H34" s="27"/>
      <c r="I34" s="27"/>
      <c r="J34" s="27"/>
      <c r="K34" s="27" t="s">
        <v>23</v>
      </c>
      <c r="L34" s="27" t="s">
        <v>23</v>
      </c>
      <c r="M34" s="27" t="s">
        <v>23</v>
      </c>
      <c r="N34" s="27" t="s">
        <v>23</v>
      </c>
      <c r="P34"/>
      <c r="Q34"/>
      <c r="R34"/>
      <c r="S34"/>
      <c r="T34"/>
      <c r="U34"/>
      <c r="V34"/>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1"/>
      <c r="BS34" s="71"/>
      <c r="BT34" s="71"/>
      <c r="BU34" s="71"/>
      <c r="BV34" s="71"/>
      <c r="BW34" s="71"/>
      <c r="BX34" s="71"/>
      <c r="BY34" s="71"/>
      <c r="BZ34" s="71"/>
      <c r="CA34" s="71"/>
      <c r="CB34" s="71"/>
      <c r="CC34" s="71"/>
      <c r="CD34" s="71"/>
      <c r="CE34" s="71"/>
      <c r="CF34" s="71"/>
      <c r="CG34" s="71"/>
      <c r="CH34" s="71"/>
      <c r="CI34" s="71"/>
      <c r="CJ34" s="71"/>
      <c r="CK34" s="71"/>
      <c r="CL34" s="71"/>
      <c r="CM34" s="71"/>
      <c r="CN34" s="71"/>
      <c r="CO34" s="71"/>
      <c r="CP34" s="71"/>
      <c r="CQ34" s="71"/>
      <c r="CR34" s="71"/>
      <c r="CS34" s="71"/>
      <c r="CT34" s="71"/>
      <c r="CU34" s="71"/>
      <c r="CV34" s="71"/>
      <c r="CW34" s="71"/>
      <c r="CX34" s="71"/>
      <c r="CY34" s="71"/>
      <c r="CZ34" s="71"/>
      <c r="DA34" s="71"/>
      <c r="DB34" s="71"/>
    </row>
    <row r="35" spans="1:106" s="18" customFormat="1" ht="27.6" x14ac:dyDescent="0.3">
      <c r="A35" s="28" t="s">
        <v>68</v>
      </c>
      <c r="B35" s="29" t="s">
        <v>45</v>
      </c>
      <c r="C35" s="30">
        <v>4</v>
      </c>
      <c r="D35" s="27"/>
      <c r="E35" s="27"/>
      <c r="F35" s="27"/>
      <c r="G35" s="27"/>
      <c r="H35" s="27"/>
      <c r="I35" s="27"/>
      <c r="J35" s="27"/>
      <c r="K35" s="27" t="s">
        <v>23</v>
      </c>
      <c r="L35" s="27" t="s">
        <v>23</v>
      </c>
      <c r="M35" s="27" t="s">
        <v>23</v>
      </c>
      <c r="N35" s="27" t="s">
        <v>23</v>
      </c>
      <c r="P35"/>
      <c r="Q35"/>
      <c r="R35"/>
      <c r="S35"/>
      <c r="T35"/>
      <c r="U35"/>
      <c r="V35"/>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1"/>
      <c r="BR35" s="71"/>
      <c r="BS35" s="71"/>
      <c r="BT35" s="71"/>
      <c r="BU35" s="71"/>
      <c r="BV35" s="71"/>
      <c r="BW35" s="71"/>
      <c r="BX35" s="71"/>
      <c r="BY35" s="71"/>
      <c r="BZ35" s="71"/>
      <c r="CA35" s="71"/>
      <c r="CB35" s="71"/>
      <c r="CC35" s="71"/>
      <c r="CD35" s="71"/>
      <c r="CE35" s="71"/>
      <c r="CF35" s="71"/>
      <c r="CG35" s="71"/>
      <c r="CH35" s="71"/>
      <c r="CI35" s="71"/>
      <c r="CJ35" s="71"/>
      <c r="CK35" s="71"/>
      <c r="CL35" s="71"/>
      <c r="CM35" s="71"/>
      <c r="CN35" s="71"/>
      <c r="CO35" s="71"/>
      <c r="CP35" s="71"/>
      <c r="CQ35" s="71"/>
      <c r="CR35" s="71"/>
      <c r="CS35" s="71"/>
      <c r="CT35" s="71"/>
      <c r="CU35" s="71"/>
      <c r="CV35" s="71"/>
      <c r="CW35" s="71"/>
      <c r="CX35" s="71"/>
      <c r="CY35" s="71"/>
      <c r="CZ35" s="71"/>
      <c r="DA35" s="71"/>
      <c r="DB35" s="71"/>
    </row>
    <row r="36" spans="1:106" s="18" customFormat="1" ht="60" x14ac:dyDescent="0.3">
      <c r="A36" s="28" t="s">
        <v>66</v>
      </c>
      <c r="B36" s="34" t="s">
        <v>44</v>
      </c>
      <c r="C36" s="30">
        <v>4</v>
      </c>
      <c r="D36" s="27"/>
      <c r="E36" s="27"/>
      <c r="F36" s="27"/>
      <c r="G36" s="27"/>
      <c r="H36" s="27"/>
      <c r="I36" s="27"/>
      <c r="J36" s="27"/>
      <c r="K36" s="27" t="s">
        <v>27</v>
      </c>
      <c r="L36" s="27" t="s">
        <v>27</v>
      </c>
      <c r="M36" s="27" t="s">
        <v>27</v>
      </c>
      <c r="N36" s="27" t="s">
        <v>27</v>
      </c>
      <c r="P36"/>
      <c r="Q36"/>
      <c r="R36"/>
      <c r="S36"/>
      <c r="T36"/>
      <c r="U36"/>
      <c r="V36"/>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1"/>
      <c r="AZ36" s="71"/>
      <c r="BA36" s="71"/>
      <c r="BB36" s="71"/>
      <c r="BC36" s="71"/>
      <c r="BD36" s="71"/>
      <c r="BE36" s="71"/>
      <c r="BF36" s="71"/>
      <c r="BG36" s="71"/>
      <c r="BH36" s="71"/>
      <c r="BI36" s="71"/>
      <c r="BJ36" s="71"/>
      <c r="BK36" s="71"/>
      <c r="BL36" s="71"/>
      <c r="BM36" s="71"/>
      <c r="BN36" s="71"/>
      <c r="BO36" s="71"/>
      <c r="BP36" s="71"/>
      <c r="BQ36" s="71"/>
      <c r="BR36" s="71"/>
      <c r="BS36" s="71"/>
      <c r="BT36" s="71"/>
      <c r="BU36" s="71"/>
      <c r="BV36" s="71"/>
      <c r="BW36" s="71"/>
      <c r="BX36" s="71"/>
      <c r="BY36" s="71"/>
      <c r="BZ36" s="71"/>
      <c r="CA36" s="71"/>
      <c r="CB36" s="71"/>
      <c r="CC36" s="71"/>
      <c r="CD36" s="71"/>
      <c r="CE36" s="71"/>
      <c r="CF36" s="71"/>
      <c r="CG36" s="71"/>
      <c r="CH36" s="71"/>
      <c r="CI36" s="71"/>
      <c r="CJ36" s="71"/>
      <c r="CK36" s="71"/>
      <c r="CL36" s="71"/>
      <c r="CM36" s="71"/>
      <c r="CN36" s="71"/>
      <c r="CO36" s="71"/>
      <c r="CP36" s="71"/>
      <c r="CQ36" s="71"/>
      <c r="CR36" s="71"/>
      <c r="CS36" s="71"/>
      <c r="CT36" s="71"/>
      <c r="CU36" s="71"/>
      <c r="CV36" s="71"/>
      <c r="CW36" s="71"/>
      <c r="CX36" s="71"/>
      <c r="CY36" s="71"/>
      <c r="CZ36" s="71"/>
      <c r="DA36" s="71"/>
      <c r="DB36" s="71"/>
    </row>
    <row r="37" spans="1:106" s="18" customFormat="1" x14ac:dyDescent="0.3">
      <c r="A37" s="56" t="s">
        <v>37</v>
      </c>
      <c r="B37" s="52"/>
      <c r="C37" s="57"/>
      <c r="D37" s="9" t="e">
        <f>D33+VLOOKUP(D34,Definitions!$B$2:$C$3,2,FALSE) + VLOOKUP(D35,Definitions!$B$2:$C$3,2,FALSE)+VLOOKUP(D36,Definitions!$B$7:$C$11,2,FALSE)</f>
        <v>#N/A</v>
      </c>
      <c r="E37" s="9" t="e">
        <f>E33+VLOOKUP(E34,Definitions!$B$2:$C$3,2,FALSE) + VLOOKUP(E35,Definitions!$B$2:$C$3,2,FALSE)+VLOOKUP(E36,Definitions!$B$7:$C$11,2,FALSE)</f>
        <v>#N/A</v>
      </c>
      <c r="F37" s="9" t="e">
        <f>F33+VLOOKUP(F34,Definitions!$B$2:$C$3,2,FALSE) + VLOOKUP(F35,Definitions!$B$2:$C$3,2,FALSE)+VLOOKUP(F36,Definitions!$B$7:$C$11,2,FALSE)</f>
        <v>#N/A</v>
      </c>
      <c r="G37" s="9" t="e">
        <f>G33+VLOOKUP(G34,Definitions!$B$2:$C$3,2,FALSE) + VLOOKUP(G35,Definitions!$B$2:$C$3,2,FALSE)+VLOOKUP(G36,Definitions!$B$7:$C$11,2,FALSE)</f>
        <v>#N/A</v>
      </c>
      <c r="H37" s="9" t="e">
        <f>H33+VLOOKUP(H34,Definitions!$B$2:$C$3,2,FALSE) + VLOOKUP(H35,Definitions!$B$2:$C$3,2,FALSE)+VLOOKUP(H36,Definitions!$B$7:$C$11,2,FALSE)</f>
        <v>#N/A</v>
      </c>
      <c r="I37" s="9" t="e">
        <f>I33+VLOOKUP(I34,Definitions!$B$2:$C$3,2,FALSE) + VLOOKUP(I35,Definitions!$B$2:$C$3,2,FALSE)+VLOOKUP(I36,Definitions!$B$7:$C$11,2,FALSE)</f>
        <v>#N/A</v>
      </c>
      <c r="J37" s="9" t="e">
        <f>J33+VLOOKUP(J34,Definitions!$B$2:$C$3,2,FALSE) + VLOOKUP(J35,Definitions!$B$2:$C$3,2,FALSE)+VLOOKUP(J36,Definitions!$B$7:$C$11,2,FALSE)</f>
        <v>#N/A</v>
      </c>
      <c r="K37" s="9">
        <f>K33+VLOOKUP(K34,Definitions!$B$2:$C$3,2,FALSE) + VLOOKUP(K35,Definitions!$B$2:$C$3,2,FALSE)+VLOOKUP(K36,Definitions!$B$7:$C$11,2,FALSE)</f>
        <v>84</v>
      </c>
      <c r="L37" s="9">
        <f>L33+VLOOKUP(L34,Definitions!$B$2:$C$3,2,FALSE) + VLOOKUP(L35,Definitions!$B$2:$C$3,2,FALSE)+VLOOKUP(L36,Definitions!$B$7:$C$11,2,FALSE)</f>
        <v>84</v>
      </c>
      <c r="M37" s="9">
        <f>M33+VLOOKUP(M34,Definitions!$B$2:$C$3,2,FALSE) + VLOOKUP(M35,Definitions!$B$2:$C$3,2,FALSE)+VLOOKUP(M36,Definitions!$B$7:$C$11,2,FALSE)</f>
        <v>84</v>
      </c>
      <c r="N37" s="9">
        <f>N33+VLOOKUP(N34,Definitions!$B$2:$C$3,2,FALSE) + VLOOKUP(N35,Definitions!$B$2:$C$3,2,FALSE)+VLOOKUP(N36,Definitions!$B$7:$C$11,2,FALSE)</f>
        <v>84</v>
      </c>
      <c r="P37"/>
      <c r="Q37"/>
      <c r="R37"/>
      <c r="S37"/>
      <c r="T37"/>
      <c r="U37"/>
      <c r="V37"/>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c r="AZ37" s="71"/>
      <c r="BA37" s="71"/>
      <c r="BB37" s="71"/>
      <c r="BC37" s="71"/>
      <c r="BD37" s="71"/>
      <c r="BE37" s="71"/>
      <c r="BF37" s="71"/>
      <c r="BG37" s="71"/>
      <c r="BH37" s="71"/>
      <c r="BI37" s="71"/>
      <c r="BJ37" s="71"/>
      <c r="BK37" s="71"/>
      <c r="BL37" s="71"/>
      <c r="BM37" s="71"/>
      <c r="BN37" s="71"/>
      <c r="BO37" s="71"/>
      <c r="BP37" s="71"/>
      <c r="BQ37" s="71"/>
      <c r="BR37" s="71"/>
      <c r="BS37" s="71"/>
      <c r="BT37" s="71"/>
      <c r="BU37" s="71"/>
      <c r="BV37" s="71"/>
      <c r="BW37" s="71"/>
      <c r="BX37" s="71"/>
      <c r="BY37" s="71"/>
      <c r="BZ37" s="71"/>
      <c r="CA37" s="71"/>
      <c r="CB37" s="71"/>
      <c r="CC37" s="71"/>
      <c r="CD37" s="71"/>
      <c r="CE37" s="71"/>
      <c r="CF37" s="71"/>
      <c r="CG37" s="71"/>
      <c r="CH37" s="71"/>
      <c r="CI37" s="71"/>
      <c r="CJ37" s="71"/>
      <c r="CK37" s="71"/>
      <c r="CL37" s="71"/>
      <c r="CM37" s="71"/>
      <c r="CN37" s="71"/>
      <c r="CO37" s="71"/>
      <c r="CP37" s="71"/>
      <c r="CQ37" s="71"/>
      <c r="CR37" s="71"/>
      <c r="CS37" s="71"/>
      <c r="CT37" s="71"/>
      <c r="CU37" s="71"/>
      <c r="CV37" s="71"/>
      <c r="CW37" s="71"/>
      <c r="CX37" s="71"/>
      <c r="CY37" s="71"/>
      <c r="CZ37" s="71"/>
      <c r="DA37" s="71"/>
      <c r="DB37" s="71"/>
    </row>
    <row r="38" spans="1:106" s="4" customFormat="1" x14ac:dyDescent="0.3">
      <c r="A38" s="54" t="s">
        <v>21</v>
      </c>
      <c r="B38" s="54"/>
      <c r="C38" s="145">
        <f>C11+C33+C34+C35+C36</f>
        <v>88</v>
      </c>
      <c r="D38" s="13"/>
      <c r="E38" s="13"/>
      <c r="F38" s="13"/>
      <c r="G38" s="13"/>
      <c r="H38" s="13"/>
      <c r="I38" s="13"/>
      <c r="J38" s="13"/>
      <c r="K38" s="13"/>
      <c r="L38" s="13"/>
      <c r="M38" s="13"/>
      <c r="N38" s="13"/>
      <c r="O38" s="19"/>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c r="AU38" s="117"/>
      <c r="AV38" s="117"/>
      <c r="AW38" s="117"/>
      <c r="AX38" s="117"/>
      <c r="AY38" s="117"/>
      <c r="AZ38" s="117"/>
      <c r="BA38" s="117"/>
      <c r="BB38" s="117"/>
      <c r="BC38" s="117"/>
      <c r="BD38" s="117"/>
      <c r="BE38" s="117"/>
      <c r="BF38" s="117"/>
      <c r="BG38" s="117"/>
      <c r="BH38" s="117"/>
      <c r="BI38" s="117"/>
      <c r="BJ38" s="117"/>
      <c r="BK38" s="117"/>
      <c r="BL38" s="117"/>
      <c r="BM38" s="117"/>
      <c r="BN38" s="117"/>
      <c r="BO38" s="117"/>
      <c r="BP38" s="117"/>
      <c r="BQ38" s="117"/>
      <c r="BR38" s="117"/>
      <c r="BS38" s="117"/>
      <c r="BT38" s="117"/>
      <c r="BU38" s="117"/>
      <c r="BV38" s="117"/>
      <c r="BW38" s="117"/>
      <c r="BX38" s="117"/>
      <c r="BY38" s="117"/>
      <c r="BZ38" s="117"/>
      <c r="CA38" s="117"/>
      <c r="CB38" s="117"/>
      <c r="CC38" s="117"/>
      <c r="CD38" s="117"/>
      <c r="CE38" s="117"/>
      <c r="CF38" s="117"/>
      <c r="CG38" s="117"/>
      <c r="CH38" s="117"/>
      <c r="CI38" s="117"/>
      <c r="CJ38" s="117"/>
      <c r="CK38" s="117"/>
      <c r="CL38" s="117"/>
      <c r="CM38" s="117"/>
      <c r="CN38" s="117"/>
      <c r="CO38" s="117"/>
      <c r="CP38" s="117"/>
      <c r="CQ38" s="117"/>
      <c r="CR38" s="117"/>
      <c r="CS38" s="117"/>
      <c r="CT38" s="117"/>
      <c r="CU38" s="117"/>
      <c r="CV38" s="117"/>
      <c r="CW38" s="117"/>
      <c r="CX38" s="117"/>
      <c r="CY38" s="117"/>
      <c r="CZ38" s="117"/>
      <c r="DA38" s="117"/>
      <c r="DB38" s="117"/>
    </row>
    <row r="39" spans="1:106" s="4" customFormat="1" ht="18" x14ac:dyDescent="0.3">
      <c r="A39" s="54" t="s">
        <v>36</v>
      </c>
      <c r="B39" s="52"/>
      <c r="C39" s="55"/>
      <c r="D39" s="10" t="e">
        <f>SUM(D12,D37)</f>
        <v>#N/A</v>
      </c>
      <c r="E39" s="10" t="e">
        <f t="shared" ref="E39:N39" si="0">SUM(E12,E37)</f>
        <v>#N/A</v>
      </c>
      <c r="F39" s="10" t="e">
        <f t="shared" si="0"/>
        <v>#N/A</v>
      </c>
      <c r="G39" s="10" t="e">
        <f t="shared" si="0"/>
        <v>#N/A</v>
      </c>
      <c r="H39" s="10" t="e">
        <f t="shared" si="0"/>
        <v>#N/A</v>
      </c>
      <c r="I39" s="10" t="e">
        <f t="shared" si="0"/>
        <v>#N/A</v>
      </c>
      <c r="J39" s="10" t="e">
        <f t="shared" si="0"/>
        <v>#N/A</v>
      </c>
      <c r="K39" s="10">
        <f t="shared" si="0"/>
        <v>88</v>
      </c>
      <c r="L39" s="10">
        <f t="shared" si="0"/>
        <v>88</v>
      </c>
      <c r="M39" s="10">
        <f t="shared" si="0"/>
        <v>88</v>
      </c>
      <c r="N39" s="10">
        <f t="shared" si="0"/>
        <v>88</v>
      </c>
      <c r="O39" s="19"/>
      <c r="W39" s="117"/>
      <c r="X39" s="117"/>
      <c r="Y39" s="117"/>
      <c r="Z39" s="117"/>
      <c r="AA39" s="117"/>
      <c r="AB39" s="117"/>
      <c r="AC39" s="117"/>
      <c r="AD39" s="117"/>
      <c r="AE39" s="117"/>
      <c r="AF39" s="117"/>
      <c r="AG39" s="117"/>
      <c r="AH39" s="117"/>
      <c r="AI39" s="117"/>
      <c r="AJ39" s="117"/>
      <c r="AK39" s="117"/>
      <c r="AL39" s="117"/>
      <c r="AM39" s="117"/>
      <c r="AN39" s="117"/>
      <c r="AO39" s="117"/>
      <c r="AP39" s="117"/>
      <c r="AQ39" s="117"/>
      <c r="AR39" s="117"/>
      <c r="AS39" s="117"/>
      <c r="AT39" s="117"/>
      <c r="AU39" s="117"/>
      <c r="AV39" s="117"/>
      <c r="AW39" s="117"/>
      <c r="AX39" s="117"/>
      <c r="AY39" s="117"/>
      <c r="AZ39" s="117"/>
      <c r="BA39" s="117"/>
      <c r="BB39" s="117"/>
      <c r="BC39" s="117"/>
      <c r="BD39" s="117"/>
      <c r="BE39" s="117"/>
      <c r="BF39" s="117"/>
      <c r="BG39" s="117"/>
      <c r="BH39" s="117"/>
      <c r="BI39" s="117"/>
      <c r="BJ39" s="117"/>
      <c r="BK39" s="117"/>
      <c r="BL39" s="117"/>
      <c r="BM39" s="117"/>
      <c r="BN39" s="117"/>
      <c r="BO39" s="117"/>
      <c r="BP39" s="117"/>
      <c r="BQ39" s="117"/>
      <c r="BR39" s="117"/>
      <c r="BS39" s="117"/>
      <c r="BT39" s="117"/>
      <c r="BU39" s="117"/>
      <c r="BV39" s="117"/>
      <c r="BW39" s="117"/>
      <c r="BX39" s="117"/>
      <c r="BY39" s="117"/>
      <c r="BZ39" s="117"/>
      <c r="CA39" s="117"/>
      <c r="CB39" s="117"/>
      <c r="CC39" s="117"/>
      <c r="CD39" s="117"/>
      <c r="CE39" s="117"/>
      <c r="CF39" s="117"/>
      <c r="CG39" s="117"/>
      <c r="CH39" s="117"/>
      <c r="CI39" s="117"/>
      <c r="CJ39" s="117"/>
      <c r="CK39" s="117"/>
      <c r="CL39" s="117"/>
      <c r="CM39" s="117"/>
      <c r="CN39" s="117"/>
      <c r="CO39" s="117"/>
      <c r="CP39" s="117"/>
      <c r="CQ39" s="117"/>
      <c r="CR39" s="117"/>
      <c r="CS39" s="117"/>
      <c r="CT39" s="117"/>
      <c r="CU39" s="117"/>
      <c r="CV39" s="117"/>
      <c r="CW39" s="117"/>
      <c r="CX39" s="117"/>
      <c r="CY39" s="117"/>
      <c r="CZ39" s="117"/>
      <c r="DA39" s="117"/>
      <c r="DB39" s="117"/>
    </row>
    <row r="40" spans="1:106" s="4" customFormat="1" ht="20.25" customHeight="1" x14ac:dyDescent="0.3">
      <c r="A40" s="68" t="s">
        <v>48</v>
      </c>
      <c r="B40" s="39"/>
      <c r="C40" s="69"/>
      <c r="D40" s="12"/>
      <c r="E40" s="12"/>
      <c r="F40" s="12"/>
      <c r="G40" s="12"/>
      <c r="H40" s="12"/>
      <c r="I40" s="12"/>
      <c r="J40" s="12"/>
      <c r="K40" s="12"/>
      <c r="L40" s="12"/>
      <c r="M40" s="12"/>
      <c r="N40" s="12"/>
      <c r="O40" s="19"/>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c r="BL40" s="117"/>
      <c r="BM40" s="117"/>
      <c r="BN40" s="117"/>
      <c r="BO40" s="117"/>
      <c r="BP40" s="117"/>
      <c r="BQ40" s="117"/>
      <c r="BR40" s="117"/>
      <c r="BS40" s="117"/>
      <c r="BT40" s="117"/>
      <c r="BU40" s="117"/>
      <c r="BV40" s="117"/>
      <c r="BW40" s="117"/>
      <c r="BX40" s="117"/>
      <c r="BY40" s="117"/>
      <c r="BZ40" s="117"/>
      <c r="CA40" s="117"/>
      <c r="CB40" s="117"/>
      <c r="CC40" s="117"/>
      <c r="CD40" s="117"/>
      <c r="CE40" s="117"/>
      <c r="CF40" s="117"/>
      <c r="CG40" s="117"/>
      <c r="CH40" s="117"/>
      <c r="CI40" s="117"/>
      <c r="CJ40" s="117"/>
      <c r="CK40" s="117"/>
      <c r="CL40" s="117"/>
      <c r="CM40" s="117"/>
      <c r="CN40" s="117"/>
      <c r="CO40" s="117"/>
      <c r="CP40" s="117"/>
      <c r="CQ40" s="117"/>
      <c r="CR40" s="117"/>
      <c r="CS40" s="117"/>
      <c r="CT40" s="117"/>
      <c r="CU40" s="117"/>
      <c r="CV40" s="117"/>
      <c r="CW40" s="117"/>
      <c r="CX40" s="117"/>
      <c r="CY40" s="117"/>
      <c r="CZ40" s="117"/>
      <c r="DA40" s="117"/>
      <c r="DB40" s="117"/>
    </row>
    <row r="41" spans="1:106" s="6" customFormat="1" ht="15" thickBot="1" x14ac:dyDescent="0.35">
      <c r="A41" s="127"/>
      <c r="B41" s="128"/>
      <c r="C41" s="129"/>
      <c r="D41" s="130"/>
      <c r="E41" s="130"/>
      <c r="F41" s="130"/>
      <c r="G41" s="130"/>
      <c r="H41" s="130"/>
      <c r="I41" s="130"/>
      <c r="J41" s="130"/>
      <c r="K41" s="130"/>
      <c r="L41" s="130"/>
      <c r="M41" s="130"/>
      <c r="N41" s="130"/>
      <c r="O41" s="20"/>
      <c r="W41" s="117"/>
      <c r="X41" s="117"/>
      <c r="Y41" s="117"/>
      <c r="Z41" s="117"/>
      <c r="AA41" s="117"/>
      <c r="AB41" s="117"/>
      <c r="AC41" s="117"/>
      <c r="AD41" s="117"/>
      <c r="AE41" s="117"/>
      <c r="AF41" s="117"/>
      <c r="AG41" s="117"/>
      <c r="AH41" s="117"/>
      <c r="AI41" s="117"/>
      <c r="AJ41" s="117"/>
      <c r="AK41" s="117"/>
      <c r="AL41" s="117"/>
      <c r="AM41" s="117"/>
      <c r="AN41" s="117"/>
      <c r="AO41" s="117"/>
      <c r="AP41" s="117"/>
      <c r="AQ41" s="117"/>
      <c r="AR41" s="117"/>
      <c r="AS41" s="117"/>
      <c r="AT41" s="117"/>
      <c r="AU41" s="117"/>
      <c r="AV41" s="117"/>
      <c r="AW41" s="117"/>
      <c r="AX41" s="117"/>
      <c r="AY41" s="117"/>
      <c r="AZ41" s="117"/>
      <c r="BA41" s="117"/>
      <c r="BB41" s="117"/>
      <c r="BC41" s="117"/>
      <c r="BD41" s="117"/>
      <c r="BE41" s="117"/>
      <c r="BF41" s="117"/>
      <c r="BG41" s="117"/>
      <c r="BH41" s="117"/>
      <c r="BI41" s="117"/>
      <c r="BJ41" s="117"/>
      <c r="BK41" s="117"/>
      <c r="BL41" s="117"/>
      <c r="BM41" s="117"/>
      <c r="BN41" s="117"/>
      <c r="BO41" s="117"/>
      <c r="BP41" s="117"/>
      <c r="BQ41" s="117"/>
      <c r="BR41" s="117"/>
      <c r="BS41" s="117"/>
      <c r="BT41" s="117"/>
      <c r="BU41" s="117"/>
      <c r="BV41" s="117"/>
      <c r="BW41" s="117"/>
      <c r="BX41" s="117"/>
      <c r="BY41" s="117"/>
      <c r="BZ41" s="117"/>
      <c r="CA41" s="117"/>
      <c r="CB41" s="117"/>
      <c r="CC41" s="117"/>
      <c r="CD41" s="117"/>
      <c r="CE41" s="117"/>
      <c r="CF41" s="117"/>
      <c r="CG41" s="117"/>
      <c r="CH41" s="117"/>
      <c r="CI41" s="117"/>
      <c r="CJ41" s="117"/>
      <c r="CK41" s="117"/>
      <c r="CL41" s="117"/>
      <c r="CM41" s="117"/>
      <c r="CN41" s="117"/>
      <c r="CO41" s="117"/>
      <c r="CP41" s="117"/>
      <c r="CQ41" s="117"/>
      <c r="CR41" s="117"/>
      <c r="CS41" s="117"/>
      <c r="CT41" s="117"/>
      <c r="CU41" s="117"/>
      <c r="CV41" s="117"/>
      <c r="CW41" s="117"/>
      <c r="CX41" s="117"/>
      <c r="CY41" s="117"/>
      <c r="CZ41" s="117"/>
      <c r="DA41" s="117"/>
      <c r="DB41" s="117"/>
    </row>
    <row r="42" spans="1:106" x14ac:dyDescent="0.3">
      <c r="A42" s="14"/>
      <c r="B42" s="17"/>
      <c r="C42" s="15"/>
      <c r="D42" s="11"/>
      <c r="E42" s="11"/>
      <c r="F42" s="11"/>
      <c r="G42" s="11"/>
      <c r="H42" s="11"/>
      <c r="I42" s="11"/>
      <c r="J42" s="11"/>
      <c r="K42" s="11"/>
      <c r="L42" s="11"/>
      <c r="M42" s="11"/>
      <c r="N42" s="11"/>
    </row>
    <row r="43" spans="1:106" x14ac:dyDescent="0.3">
      <c r="A43" s="14"/>
      <c r="B43" s="17"/>
      <c r="C43" s="15"/>
      <c r="D43" s="11"/>
      <c r="E43" s="11"/>
      <c r="F43" s="11"/>
      <c r="G43" s="11"/>
      <c r="H43" s="11"/>
      <c r="I43" s="11"/>
      <c r="J43" s="11"/>
      <c r="K43" s="11"/>
      <c r="L43" s="11"/>
      <c r="M43" s="11"/>
      <c r="N43" s="11"/>
    </row>
    <row r="44" spans="1:106" x14ac:dyDescent="0.3">
      <c r="A44" s="14"/>
      <c r="B44" s="17"/>
      <c r="C44" s="15"/>
      <c r="D44" s="11"/>
      <c r="E44" s="11"/>
      <c r="F44" s="11"/>
      <c r="G44" s="11"/>
      <c r="H44" s="11"/>
      <c r="I44" s="11"/>
      <c r="J44" s="11"/>
      <c r="K44" s="11"/>
      <c r="L44" s="11"/>
      <c r="M44" s="11"/>
      <c r="N44" s="11"/>
    </row>
    <row r="45" spans="1:106" x14ac:dyDescent="0.3">
      <c r="A45" s="14"/>
      <c r="B45" s="17"/>
      <c r="C45" s="15"/>
      <c r="D45" s="11"/>
      <c r="E45" s="11"/>
      <c r="F45" s="11"/>
      <c r="G45" s="11"/>
      <c r="H45" s="11"/>
      <c r="I45" s="11"/>
      <c r="J45" s="11"/>
      <c r="K45" s="11"/>
      <c r="L45" s="11"/>
      <c r="M45" s="11"/>
      <c r="N45" s="11"/>
    </row>
    <row r="46" spans="1:106" x14ac:dyDescent="0.3">
      <c r="A46" s="14"/>
      <c r="B46" s="17"/>
      <c r="C46" s="15"/>
      <c r="D46" s="11"/>
      <c r="E46" s="11"/>
      <c r="F46" s="11"/>
      <c r="G46" s="11"/>
      <c r="H46" s="11"/>
      <c r="I46" s="11"/>
      <c r="J46" s="11"/>
      <c r="K46" s="11"/>
      <c r="L46" s="11"/>
      <c r="M46" s="11"/>
      <c r="N46" s="11"/>
    </row>
    <row r="47" spans="1:106" x14ac:dyDescent="0.3">
      <c r="A47" s="14"/>
      <c r="B47" s="17"/>
      <c r="C47" s="15"/>
      <c r="D47" s="11"/>
      <c r="E47" s="11"/>
      <c r="F47" s="11"/>
      <c r="G47" s="11"/>
      <c r="H47" s="11"/>
      <c r="I47" s="11"/>
      <c r="J47" s="11"/>
      <c r="K47" s="11"/>
      <c r="L47" s="11"/>
      <c r="M47" s="11"/>
      <c r="N47" s="11"/>
    </row>
    <row r="48" spans="1:106" x14ac:dyDescent="0.3">
      <c r="A48" s="14"/>
      <c r="B48" s="17"/>
      <c r="C48" s="15"/>
      <c r="D48" s="11"/>
      <c r="E48" s="11"/>
      <c r="F48" s="11"/>
      <c r="G48" s="11"/>
      <c r="H48" s="11"/>
      <c r="I48" s="11"/>
      <c r="J48" s="11"/>
      <c r="K48" s="11"/>
      <c r="L48" s="11"/>
      <c r="M48" s="11"/>
      <c r="N48" s="11"/>
    </row>
    <row r="49" spans="1:106" x14ac:dyDescent="0.3">
      <c r="A49" s="14"/>
      <c r="B49" s="17"/>
      <c r="C49" s="15"/>
      <c r="D49" s="11"/>
      <c r="E49" s="11"/>
      <c r="F49" s="11"/>
      <c r="G49" s="11"/>
      <c r="H49" s="11"/>
      <c r="I49" s="11"/>
      <c r="J49" s="11"/>
      <c r="K49" s="11"/>
      <c r="L49" s="11"/>
      <c r="M49" s="11"/>
      <c r="N49" s="11"/>
    </row>
    <row r="50" spans="1:106" x14ac:dyDescent="0.3">
      <c r="A50" s="14"/>
      <c r="B50" s="17"/>
      <c r="C50" s="15"/>
      <c r="D50" s="11"/>
      <c r="E50" s="11"/>
      <c r="F50" s="11"/>
      <c r="G50" s="11"/>
      <c r="H50" s="11"/>
      <c r="I50" s="11"/>
      <c r="J50" s="11"/>
      <c r="K50" s="11"/>
      <c r="L50" s="11"/>
      <c r="M50" s="11"/>
      <c r="N50" s="11"/>
    </row>
    <row r="51" spans="1:106" x14ac:dyDescent="0.3">
      <c r="A51" s="14"/>
      <c r="B51" s="17"/>
      <c r="C51" s="15"/>
      <c r="D51" s="11"/>
      <c r="E51" s="11"/>
      <c r="F51" s="11"/>
      <c r="G51" s="11"/>
      <c r="H51" s="11"/>
      <c r="I51" s="11"/>
      <c r="J51" s="11"/>
      <c r="K51" s="11"/>
      <c r="L51" s="11"/>
      <c r="M51" s="11"/>
      <c r="N51" s="11"/>
    </row>
    <row r="52" spans="1:106" s="18" customFormat="1" x14ac:dyDescent="0.3">
      <c r="A52" s="14"/>
      <c r="B52" s="17"/>
      <c r="C52" s="15"/>
      <c r="D52" s="11"/>
      <c r="E52" s="11"/>
      <c r="F52" s="11"/>
      <c r="G52" s="11"/>
      <c r="H52" s="11"/>
      <c r="I52" s="11"/>
      <c r="J52" s="11"/>
      <c r="K52" s="11"/>
      <c r="L52" s="11"/>
      <c r="M52" s="11"/>
      <c r="N52" s="11"/>
      <c r="P52" s="71"/>
      <c r="Q52" s="71"/>
      <c r="R52" s="71"/>
      <c r="S52" s="71"/>
      <c r="T52" s="71"/>
      <c r="U52" s="71"/>
      <c r="V52" s="71"/>
      <c r="W52" s="71"/>
      <c r="X52" s="71"/>
      <c r="Y52" s="71"/>
      <c r="Z52" s="71"/>
      <c r="AA52" s="71"/>
      <c r="AB52" s="71"/>
      <c r="AC52" s="71"/>
      <c r="AD52" s="71"/>
      <c r="AE52" s="71"/>
      <c r="AF52" s="71"/>
      <c r="AG52" s="71"/>
      <c r="AH52" s="71"/>
      <c r="AI52" s="71"/>
      <c r="AJ52" s="71"/>
      <c r="AK52" s="71"/>
      <c r="AL52" s="71"/>
      <c r="AM52" s="71"/>
      <c r="AN52" s="71"/>
      <c r="AO52" s="71"/>
      <c r="AP52" s="71"/>
      <c r="AQ52" s="71"/>
      <c r="AR52" s="71"/>
      <c r="AS52" s="71"/>
      <c r="AT52" s="71"/>
      <c r="AU52" s="71"/>
      <c r="AV52" s="71"/>
      <c r="AW52" s="71"/>
      <c r="AX52" s="71"/>
      <c r="AY52" s="71"/>
      <c r="AZ52" s="71"/>
      <c r="BA52" s="71"/>
      <c r="BB52" s="71"/>
      <c r="BC52" s="71"/>
      <c r="BD52" s="71"/>
      <c r="BE52" s="71"/>
      <c r="BF52" s="71"/>
      <c r="BG52" s="71"/>
      <c r="BH52" s="71"/>
      <c r="BI52" s="71"/>
      <c r="BJ52" s="71"/>
      <c r="BK52" s="71"/>
      <c r="BL52" s="71"/>
      <c r="BM52" s="71"/>
      <c r="BN52" s="71"/>
      <c r="BO52" s="71"/>
      <c r="BP52" s="71"/>
      <c r="BQ52" s="71"/>
      <c r="BR52" s="71"/>
      <c r="BS52" s="71"/>
      <c r="BT52" s="71"/>
      <c r="BU52" s="71"/>
      <c r="BV52" s="71"/>
      <c r="BW52" s="71"/>
      <c r="BX52" s="71"/>
      <c r="BY52" s="71"/>
      <c r="BZ52" s="71"/>
      <c r="CA52" s="71"/>
      <c r="CB52" s="71"/>
      <c r="CC52" s="71"/>
      <c r="CD52" s="71"/>
      <c r="CE52" s="71"/>
      <c r="CF52" s="71"/>
      <c r="CG52" s="71"/>
      <c r="CH52" s="71"/>
      <c r="CI52" s="71"/>
      <c r="CJ52" s="71"/>
      <c r="CK52" s="71"/>
      <c r="CL52" s="71"/>
      <c r="CM52" s="71"/>
      <c r="CN52" s="71"/>
      <c r="CO52" s="71"/>
      <c r="CP52" s="71"/>
      <c r="CQ52" s="71"/>
      <c r="CR52" s="71"/>
      <c r="CS52" s="71"/>
      <c r="CT52" s="71"/>
      <c r="CU52" s="71"/>
      <c r="CV52" s="71"/>
      <c r="CW52" s="71"/>
      <c r="CX52" s="71"/>
      <c r="CY52" s="71"/>
      <c r="CZ52" s="71"/>
      <c r="DA52" s="71"/>
      <c r="DB52" s="71"/>
    </row>
    <row r="53" spans="1:106" s="18" customFormat="1" x14ac:dyDescent="0.3">
      <c r="A53" s="14"/>
      <c r="B53" s="17"/>
      <c r="C53" s="15"/>
      <c r="D53" s="11"/>
      <c r="E53" s="11"/>
      <c r="F53" s="11"/>
      <c r="G53" s="11"/>
      <c r="H53" s="11"/>
      <c r="I53" s="11"/>
      <c r="J53" s="11"/>
      <c r="K53" s="11"/>
      <c r="L53" s="11"/>
      <c r="M53" s="11"/>
      <c r="N53" s="11"/>
      <c r="P53" s="71"/>
      <c r="Q53" s="71"/>
      <c r="R53" s="71"/>
      <c r="S53" s="71"/>
      <c r="T53" s="71"/>
      <c r="U53" s="71"/>
      <c r="V53" s="71"/>
      <c r="W53" s="71"/>
      <c r="X53" s="71"/>
      <c r="Y53" s="71"/>
      <c r="Z53" s="71"/>
      <c r="AA53" s="71"/>
      <c r="AB53" s="71"/>
      <c r="AC53" s="71"/>
      <c r="AD53" s="71"/>
      <c r="AE53" s="71"/>
      <c r="AF53" s="71"/>
      <c r="AG53" s="71"/>
      <c r="AH53" s="71"/>
      <c r="AI53" s="71"/>
      <c r="AJ53" s="71"/>
      <c r="AK53" s="71"/>
      <c r="AL53" s="71"/>
      <c r="AM53" s="71"/>
      <c r="AN53" s="71"/>
      <c r="AO53" s="71"/>
      <c r="AP53" s="71"/>
      <c r="AQ53" s="71"/>
      <c r="AR53" s="71"/>
      <c r="AS53" s="71"/>
      <c r="AT53" s="71"/>
      <c r="AU53" s="71"/>
      <c r="AV53" s="71"/>
      <c r="AW53" s="71"/>
      <c r="AX53" s="71"/>
      <c r="AY53" s="71"/>
      <c r="AZ53" s="71"/>
      <c r="BA53" s="71"/>
      <c r="BB53" s="71"/>
      <c r="BC53" s="71"/>
      <c r="BD53" s="71"/>
      <c r="BE53" s="71"/>
      <c r="BF53" s="71"/>
      <c r="BG53" s="71"/>
      <c r="BH53" s="71"/>
      <c r="BI53" s="71"/>
      <c r="BJ53" s="71"/>
      <c r="BK53" s="71"/>
      <c r="BL53" s="71"/>
      <c r="BM53" s="71"/>
      <c r="BN53" s="71"/>
      <c r="BO53" s="71"/>
      <c r="BP53" s="71"/>
      <c r="BQ53" s="71"/>
      <c r="BR53" s="71"/>
      <c r="BS53" s="71"/>
      <c r="BT53" s="71"/>
      <c r="BU53" s="71"/>
      <c r="BV53" s="71"/>
      <c r="BW53" s="71"/>
      <c r="BX53" s="71"/>
      <c r="BY53" s="71"/>
      <c r="BZ53" s="71"/>
      <c r="CA53" s="71"/>
      <c r="CB53" s="71"/>
      <c r="CC53" s="71"/>
      <c r="CD53" s="71"/>
      <c r="CE53" s="71"/>
      <c r="CF53" s="71"/>
      <c r="CG53" s="71"/>
      <c r="CH53" s="71"/>
      <c r="CI53" s="71"/>
      <c r="CJ53" s="71"/>
      <c r="CK53" s="71"/>
      <c r="CL53" s="71"/>
      <c r="CM53" s="71"/>
      <c r="CN53" s="71"/>
      <c r="CO53" s="71"/>
      <c r="CP53" s="71"/>
      <c r="CQ53" s="71"/>
      <c r="CR53" s="71"/>
      <c r="CS53" s="71"/>
      <c r="CT53" s="71"/>
      <c r="CU53" s="71"/>
      <c r="CV53" s="71"/>
      <c r="CW53" s="71"/>
      <c r="CX53" s="71"/>
      <c r="CY53" s="71"/>
      <c r="CZ53" s="71"/>
      <c r="DA53" s="71"/>
      <c r="DB53" s="71"/>
    </row>
    <row r="54" spans="1:106" s="18" customFormat="1" x14ac:dyDescent="0.3">
      <c r="A54" s="14"/>
      <c r="B54" s="17"/>
      <c r="C54" s="15"/>
      <c r="D54" s="11"/>
      <c r="E54" s="11"/>
      <c r="F54" s="11"/>
      <c r="G54" s="11"/>
      <c r="H54" s="11"/>
      <c r="I54" s="11"/>
      <c r="J54" s="11"/>
      <c r="K54" s="11"/>
      <c r="L54" s="11"/>
      <c r="M54" s="11"/>
      <c r="N54" s="1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1"/>
      <c r="BS54" s="71"/>
      <c r="BT54" s="71"/>
      <c r="BU54" s="71"/>
      <c r="BV54" s="71"/>
      <c r="BW54" s="71"/>
      <c r="BX54" s="71"/>
      <c r="BY54" s="71"/>
      <c r="BZ54" s="71"/>
      <c r="CA54" s="71"/>
      <c r="CB54" s="71"/>
      <c r="CC54" s="71"/>
      <c r="CD54" s="71"/>
      <c r="CE54" s="71"/>
      <c r="CF54" s="71"/>
      <c r="CG54" s="71"/>
      <c r="CH54" s="71"/>
      <c r="CI54" s="71"/>
      <c r="CJ54" s="71"/>
      <c r="CK54" s="71"/>
      <c r="CL54" s="71"/>
      <c r="CM54" s="71"/>
      <c r="CN54" s="71"/>
      <c r="CO54" s="71"/>
      <c r="CP54" s="71"/>
      <c r="CQ54" s="71"/>
      <c r="CR54" s="71"/>
      <c r="CS54" s="71"/>
      <c r="CT54" s="71"/>
      <c r="CU54" s="71"/>
      <c r="CV54" s="71"/>
      <c r="CW54" s="71"/>
      <c r="CX54" s="71"/>
      <c r="CY54" s="71"/>
      <c r="CZ54" s="71"/>
      <c r="DA54" s="71"/>
      <c r="DB54" s="71"/>
    </row>
    <row r="55" spans="1:106" s="18" customFormat="1" x14ac:dyDescent="0.3">
      <c r="A55" s="14"/>
      <c r="B55" s="17"/>
      <c r="C55" s="15"/>
      <c r="D55" s="11"/>
      <c r="E55" s="11"/>
      <c r="F55" s="11"/>
      <c r="G55" s="11"/>
      <c r="H55" s="11"/>
      <c r="I55" s="11"/>
      <c r="J55" s="11"/>
      <c r="K55" s="11"/>
      <c r="L55" s="11"/>
      <c r="M55" s="11"/>
      <c r="N55" s="11"/>
      <c r="P55" s="71"/>
      <c r="Q55" s="71"/>
      <c r="R55" s="71"/>
      <c r="S55" s="71"/>
      <c r="T55" s="71"/>
      <c r="U55" s="71"/>
      <c r="V55" s="71"/>
      <c r="W55" s="71"/>
      <c r="X55" s="71"/>
      <c r="Y55" s="71"/>
      <c r="Z55" s="71"/>
      <c r="AA55" s="71"/>
      <c r="AB55" s="71"/>
      <c r="AC55" s="71"/>
      <c r="AD55" s="71"/>
      <c r="AE55" s="71"/>
      <c r="AF55" s="71"/>
      <c r="AG55" s="71"/>
      <c r="AH55" s="71"/>
      <c r="AI55" s="71"/>
      <c r="AJ55" s="71"/>
      <c r="AK55" s="71"/>
      <c r="AL55" s="71"/>
      <c r="AM55" s="71"/>
      <c r="AN55" s="71"/>
      <c r="AO55" s="71"/>
      <c r="AP55" s="71"/>
      <c r="AQ55" s="71"/>
      <c r="AR55" s="71"/>
      <c r="AS55" s="71"/>
      <c r="AT55" s="71"/>
      <c r="AU55" s="71"/>
      <c r="AV55" s="71"/>
      <c r="AW55" s="71"/>
      <c r="AX55" s="71"/>
      <c r="AY55" s="71"/>
      <c r="AZ55" s="71"/>
      <c r="BA55" s="71"/>
      <c r="BB55" s="71"/>
      <c r="BC55" s="71"/>
      <c r="BD55" s="71"/>
      <c r="BE55" s="71"/>
      <c r="BF55" s="71"/>
      <c r="BG55" s="71"/>
      <c r="BH55" s="71"/>
      <c r="BI55" s="71"/>
      <c r="BJ55" s="71"/>
      <c r="BK55" s="71"/>
      <c r="BL55" s="71"/>
      <c r="BM55" s="71"/>
      <c r="BN55" s="71"/>
      <c r="BO55" s="71"/>
      <c r="BP55" s="71"/>
      <c r="BQ55" s="71"/>
      <c r="BR55" s="71"/>
      <c r="BS55" s="71"/>
      <c r="BT55" s="71"/>
      <c r="BU55" s="71"/>
      <c r="BV55" s="71"/>
      <c r="BW55" s="71"/>
      <c r="BX55" s="71"/>
      <c r="BY55" s="71"/>
      <c r="BZ55" s="71"/>
      <c r="CA55" s="71"/>
      <c r="CB55" s="71"/>
      <c r="CC55" s="71"/>
      <c r="CD55" s="71"/>
      <c r="CE55" s="71"/>
      <c r="CF55" s="71"/>
      <c r="CG55" s="71"/>
      <c r="CH55" s="71"/>
      <c r="CI55" s="71"/>
      <c r="CJ55" s="71"/>
      <c r="CK55" s="71"/>
      <c r="CL55" s="71"/>
      <c r="CM55" s="71"/>
      <c r="CN55" s="71"/>
      <c r="CO55" s="71"/>
      <c r="CP55" s="71"/>
      <c r="CQ55" s="71"/>
      <c r="CR55" s="71"/>
      <c r="CS55" s="71"/>
      <c r="CT55" s="71"/>
      <c r="CU55" s="71"/>
      <c r="CV55" s="71"/>
      <c r="CW55" s="71"/>
      <c r="CX55" s="71"/>
      <c r="CY55" s="71"/>
      <c r="CZ55" s="71"/>
      <c r="DA55" s="71"/>
      <c r="DB55" s="71"/>
    </row>
    <row r="56" spans="1:106" s="18" customFormat="1" x14ac:dyDescent="0.3">
      <c r="A56" s="14"/>
      <c r="B56" s="17"/>
      <c r="C56" s="15"/>
      <c r="D56" s="11"/>
      <c r="E56" s="11"/>
      <c r="F56" s="11"/>
      <c r="G56" s="11"/>
      <c r="H56" s="11"/>
      <c r="I56" s="11"/>
      <c r="J56" s="11"/>
      <c r="K56" s="11"/>
      <c r="L56" s="11"/>
      <c r="M56" s="11"/>
      <c r="N56" s="11"/>
      <c r="P56" s="71"/>
      <c r="Q56" s="71"/>
      <c r="R56" s="71"/>
      <c r="S56" s="71"/>
      <c r="T56" s="71"/>
      <c r="U56" s="71"/>
      <c r="V56" s="71"/>
      <c r="W56" s="71"/>
      <c r="X56" s="71"/>
      <c r="Y56" s="71"/>
      <c r="Z56" s="71"/>
      <c r="AA56" s="71"/>
      <c r="AB56" s="71"/>
      <c r="AC56" s="71"/>
      <c r="AD56" s="71"/>
      <c r="AE56" s="71"/>
      <c r="AF56" s="71"/>
      <c r="AG56" s="71"/>
      <c r="AH56" s="71"/>
      <c r="AI56" s="71"/>
      <c r="AJ56" s="71"/>
      <c r="AK56" s="71"/>
      <c r="AL56" s="71"/>
      <c r="AM56" s="71"/>
      <c r="AN56" s="71"/>
      <c r="AO56" s="71"/>
      <c r="AP56" s="71"/>
      <c r="AQ56" s="71"/>
      <c r="AR56" s="71"/>
      <c r="AS56" s="71"/>
      <c r="AT56" s="71"/>
      <c r="AU56" s="71"/>
      <c r="AV56" s="71"/>
      <c r="AW56" s="71"/>
      <c r="AX56" s="71"/>
      <c r="AY56" s="71"/>
      <c r="AZ56" s="71"/>
      <c r="BA56" s="71"/>
      <c r="BB56" s="71"/>
      <c r="BC56" s="71"/>
      <c r="BD56" s="71"/>
      <c r="BE56" s="71"/>
      <c r="BF56" s="71"/>
      <c r="BG56" s="71"/>
      <c r="BH56" s="71"/>
      <c r="BI56" s="71"/>
      <c r="BJ56" s="71"/>
      <c r="BK56" s="71"/>
      <c r="BL56" s="71"/>
      <c r="BM56" s="71"/>
      <c r="BN56" s="71"/>
      <c r="BO56" s="71"/>
      <c r="BP56" s="71"/>
      <c r="BQ56" s="71"/>
      <c r="BR56" s="71"/>
      <c r="BS56" s="71"/>
      <c r="BT56" s="71"/>
      <c r="BU56" s="71"/>
      <c r="BV56" s="71"/>
      <c r="BW56" s="71"/>
      <c r="BX56" s="71"/>
      <c r="BY56" s="71"/>
      <c r="BZ56" s="71"/>
      <c r="CA56" s="71"/>
      <c r="CB56" s="71"/>
      <c r="CC56" s="71"/>
      <c r="CD56" s="71"/>
      <c r="CE56" s="71"/>
      <c r="CF56" s="71"/>
      <c r="CG56" s="71"/>
      <c r="CH56" s="71"/>
      <c r="CI56" s="71"/>
      <c r="CJ56" s="71"/>
      <c r="CK56" s="71"/>
      <c r="CL56" s="71"/>
      <c r="CM56" s="71"/>
      <c r="CN56" s="71"/>
      <c r="CO56" s="71"/>
      <c r="CP56" s="71"/>
      <c r="CQ56" s="71"/>
      <c r="CR56" s="71"/>
      <c r="CS56" s="71"/>
      <c r="CT56" s="71"/>
      <c r="CU56" s="71"/>
      <c r="CV56" s="71"/>
      <c r="CW56" s="71"/>
      <c r="CX56" s="71"/>
      <c r="CY56" s="71"/>
      <c r="CZ56" s="71"/>
      <c r="DA56" s="71"/>
      <c r="DB56" s="71"/>
    </row>
    <row r="57" spans="1:106" s="18" customFormat="1" x14ac:dyDescent="0.3">
      <c r="A57" s="14"/>
      <c r="B57" s="17"/>
      <c r="C57" s="15"/>
      <c r="D57" s="11"/>
      <c r="E57" s="11"/>
      <c r="F57" s="11"/>
      <c r="G57" s="11"/>
      <c r="H57" s="11"/>
      <c r="I57" s="11"/>
      <c r="J57" s="11"/>
      <c r="K57" s="11"/>
      <c r="L57" s="11"/>
      <c r="M57" s="11"/>
      <c r="N57" s="11"/>
      <c r="P57" s="71"/>
      <c r="Q57" s="71"/>
      <c r="R57" s="71"/>
      <c r="S57" s="71"/>
      <c r="T57" s="71"/>
      <c r="U57" s="71"/>
      <c r="V57" s="71"/>
      <c r="W57" s="71"/>
      <c r="X57" s="71"/>
      <c r="Y57" s="71"/>
      <c r="Z57" s="71"/>
      <c r="AA57" s="71"/>
      <c r="AB57" s="71"/>
      <c r="AC57" s="71"/>
      <c r="AD57" s="71"/>
      <c r="AE57" s="71"/>
      <c r="AF57" s="71"/>
      <c r="AG57" s="71"/>
      <c r="AH57" s="71"/>
      <c r="AI57" s="71"/>
      <c r="AJ57" s="71"/>
      <c r="AK57" s="71"/>
      <c r="AL57" s="71"/>
      <c r="AM57" s="71"/>
      <c r="AN57" s="71"/>
      <c r="AO57" s="71"/>
      <c r="AP57" s="71"/>
      <c r="AQ57" s="71"/>
      <c r="AR57" s="71"/>
      <c r="AS57" s="71"/>
      <c r="AT57" s="71"/>
      <c r="AU57" s="71"/>
      <c r="AV57" s="71"/>
      <c r="AW57" s="71"/>
      <c r="AX57" s="71"/>
      <c r="AY57" s="71"/>
      <c r="AZ57" s="71"/>
      <c r="BA57" s="71"/>
      <c r="BB57" s="71"/>
      <c r="BC57" s="71"/>
      <c r="BD57" s="71"/>
      <c r="BE57" s="71"/>
      <c r="BF57" s="71"/>
      <c r="BG57" s="71"/>
      <c r="BH57" s="71"/>
      <c r="BI57" s="71"/>
      <c r="BJ57" s="71"/>
      <c r="BK57" s="71"/>
      <c r="BL57" s="71"/>
      <c r="BM57" s="71"/>
      <c r="BN57" s="71"/>
      <c r="BO57" s="71"/>
      <c r="BP57" s="71"/>
      <c r="BQ57" s="71"/>
      <c r="BR57" s="71"/>
      <c r="BS57" s="71"/>
      <c r="BT57" s="71"/>
      <c r="BU57" s="71"/>
      <c r="BV57" s="71"/>
      <c r="BW57" s="71"/>
      <c r="BX57" s="71"/>
      <c r="BY57" s="71"/>
      <c r="BZ57" s="71"/>
      <c r="CA57" s="71"/>
      <c r="CB57" s="71"/>
      <c r="CC57" s="71"/>
      <c r="CD57" s="71"/>
      <c r="CE57" s="71"/>
      <c r="CF57" s="71"/>
      <c r="CG57" s="71"/>
      <c r="CH57" s="71"/>
      <c r="CI57" s="71"/>
      <c r="CJ57" s="71"/>
      <c r="CK57" s="71"/>
      <c r="CL57" s="71"/>
      <c r="CM57" s="71"/>
      <c r="CN57" s="71"/>
      <c r="CO57" s="71"/>
      <c r="CP57" s="71"/>
      <c r="CQ57" s="71"/>
      <c r="CR57" s="71"/>
      <c r="CS57" s="71"/>
      <c r="CT57" s="71"/>
      <c r="CU57" s="71"/>
      <c r="CV57" s="71"/>
      <c r="CW57" s="71"/>
      <c r="CX57" s="71"/>
      <c r="CY57" s="71"/>
      <c r="CZ57" s="71"/>
      <c r="DA57" s="71"/>
      <c r="DB57" s="71"/>
    </row>
    <row r="58" spans="1:106" s="18" customFormat="1" x14ac:dyDescent="0.3">
      <c r="A58" s="14"/>
      <c r="B58" s="17"/>
      <c r="C58" s="15"/>
      <c r="D58" s="11"/>
      <c r="E58" s="11"/>
      <c r="F58" s="11"/>
      <c r="G58" s="11"/>
      <c r="H58" s="11"/>
      <c r="I58" s="11"/>
      <c r="J58" s="11"/>
      <c r="K58" s="11"/>
      <c r="L58" s="11"/>
      <c r="M58" s="11"/>
      <c r="N58" s="11"/>
      <c r="P58" s="71"/>
      <c r="Q58" s="71"/>
      <c r="R58" s="71"/>
      <c r="S58" s="71"/>
      <c r="T58" s="71"/>
      <c r="U58" s="71"/>
      <c r="V58" s="71"/>
      <c r="W58" s="71"/>
      <c r="X58" s="71"/>
      <c r="Y58" s="71"/>
      <c r="Z58" s="71"/>
      <c r="AA58" s="71"/>
      <c r="AB58" s="71"/>
      <c r="AC58" s="71"/>
      <c r="AD58" s="71"/>
      <c r="AE58" s="71"/>
      <c r="AF58" s="71"/>
      <c r="AG58" s="71"/>
      <c r="AH58" s="71"/>
      <c r="AI58" s="71"/>
      <c r="AJ58" s="71"/>
      <c r="AK58" s="71"/>
      <c r="AL58" s="71"/>
      <c r="AM58" s="71"/>
      <c r="AN58" s="71"/>
      <c r="AO58" s="71"/>
      <c r="AP58" s="71"/>
      <c r="AQ58" s="71"/>
      <c r="AR58" s="71"/>
      <c r="AS58" s="71"/>
      <c r="AT58" s="71"/>
      <c r="AU58" s="71"/>
      <c r="AV58" s="71"/>
      <c r="AW58" s="71"/>
      <c r="AX58" s="71"/>
      <c r="AY58" s="71"/>
      <c r="AZ58" s="71"/>
      <c r="BA58" s="71"/>
      <c r="BB58" s="71"/>
      <c r="BC58" s="71"/>
      <c r="BD58" s="71"/>
      <c r="BE58" s="71"/>
      <c r="BF58" s="71"/>
      <c r="BG58" s="71"/>
      <c r="BH58" s="71"/>
      <c r="BI58" s="71"/>
      <c r="BJ58" s="71"/>
      <c r="BK58" s="71"/>
      <c r="BL58" s="71"/>
      <c r="BM58" s="71"/>
      <c r="BN58" s="71"/>
      <c r="BO58" s="71"/>
      <c r="BP58" s="71"/>
      <c r="BQ58" s="71"/>
      <c r="BR58" s="71"/>
      <c r="BS58" s="71"/>
      <c r="BT58" s="71"/>
      <c r="BU58" s="71"/>
      <c r="BV58" s="71"/>
      <c r="BW58" s="71"/>
      <c r="BX58" s="71"/>
      <c r="BY58" s="71"/>
      <c r="BZ58" s="71"/>
      <c r="CA58" s="71"/>
      <c r="CB58" s="71"/>
      <c r="CC58" s="71"/>
      <c r="CD58" s="71"/>
      <c r="CE58" s="71"/>
      <c r="CF58" s="71"/>
      <c r="CG58" s="71"/>
      <c r="CH58" s="71"/>
      <c r="CI58" s="71"/>
      <c r="CJ58" s="71"/>
      <c r="CK58" s="71"/>
      <c r="CL58" s="71"/>
      <c r="CM58" s="71"/>
      <c r="CN58" s="71"/>
      <c r="CO58" s="71"/>
      <c r="CP58" s="71"/>
      <c r="CQ58" s="71"/>
      <c r="CR58" s="71"/>
      <c r="CS58" s="71"/>
      <c r="CT58" s="71"/>
      <c r="CU58" s="71"/>
      <c r="CV58" s="71"/>
      <c r="CW58" s="71"/>
      <c r="CX58" s="71"/>
      <c r="CY58" s="71"/>
      <c r="CZ58" s="71"/>
      <c r="DA58" s="71"/>
      <c r="DB58" s="71"/>
    </row>
    <row r="59" spans="1:106" s="18" customFormat="1" x14ac:dyDescent="0.3">
      <c r="A59" s="14"/>
      <c r="B59" s="17"/>
      <c r="C59" s="15"/>
      <c r="D59" s="11"/>
      <c r="E59" s="11"/>
      <c r="F59" s="11"/>
      <c r="G59" s="11"/>
      <c r="H59" s="11"/>
      <c r="I59" s="11"/>
      <c r="J59" s="11"/>
      <c r="K59" s="11"/>
      <c r="L59" s="11"/>
      <c r="M59" s="11"/>
      <c r="N59" s="11"/>
      <c r="P59" s="71"/>
      <c r="Q59" s="71"/>
      <c r="R59" s="71"/>
      <c r="S59" s="71"/>
      <c r="T59" s="71"/>
      <c r="U59" s="71"/>
      <c r="V59" s="71"/>
      <c r="W59" s="71"/>
      <c r="X59" s="71"/>
      <c r="Y59" s="71"/>
      <c r="Z59" s="71"/>
      <c r="AA59" s="71"/>
      <c r="AB59" s="71"/>
      <c r="AC59" s="71"/>
      <c r="AD59" s="71"/>
      <c r="AE59" s="71"/>
      <c r="AF59" s="71"/>
      <c r="AG59" s="71"/>
      <c r="AH59" s="71"/>
      <c r="AI59" s="71"/>
      <c r="AJ59" s="71"/>
      <c r="AK59" s="71"/>
      <c r="AL59" s="71"/>
      <c r="AM59" s="71"/>
      <c r="AN59" s="71"/>
      <c r="AO59" s="71"/>
      <c r="AP59" s="71"/>
      <c r="AQ59" s="71"/>
      <c r="AR59" s="71"/>
      <c r="AS59" s="71"/>
      <c r="AT59" s="71"/>
      <c r="AU59" s="71"/>
      <c r="AV59" s="71"/>
      <c r="AW59" s="71"/>
      <c r="AX59" s="71"/>
      <c r="AY59" s="71"/>
      <c r="AZ59" s="71"/>
      <c r="BA59" s="71"/>
      <c r="BB59" s="71"/>
      <c r="BC59" s="71"/>
      <c r="BD59" s="71"/>
      <c r="BE59" s="71"/>
      <c r="BF59" s="71"/>
      <c r="BG59" s="71"/>
      <c r="BH59" s="71"/>
      <c r="BI59" s="71"/>
      <c r="BJ59" s="71"/>
      <c r="BK59" s="71"/>
      <c r="BL59" s="71"/>
      <c r="BM59" s="71"/>
      <c r="BN59" s="71"/>
      <c r="BO59" s="71"/>
      <c r="BP59" s="71"/>
      <c r="BQ59" s="71"/>
      <c r="BR59" s="71"/>
      <c r="BS59" s="71"/>
      <c r="BT59" s="71"/>
      <c r="BU59" s="71"/>
      <c r="BV59" s="71"/>
      <c r="BW59" s="71"/>
      <c r="BX59" s="71"/>
      <c r="BY59" s="71"/>
      <c r="BZ59" s="71"/>
      <c r="CA59" s="71"/>
      <c r="CB59" s="71"/>
      <c r="CC59" s="71"/>
      <c r="CD59" s="71"/>
      <c r="CE59" s="71"/>
      <c r="CF59" s="71"/>
      <c r="CG59" s="71"/>
      <c r="CH59" s="71"/>
      <c r="CI59" s="71"/>
      <c r="CJ59" s="71"/>
      <c r="CK59" s="71"/>
      <c r="CL59" s="71"/>
      <c r="CM59" s="71"/>
      <c r="CN59" s="71"/>
      <c r="CO59" s="71"/>
      <c r="CP59" s="71"/>
      <c r="CQ59" s="71"/>
      <c r="CR59" s="71"/>
      <c r="CS59" s="71"/>
      <c r="CT59" s="71"/>
      <c r="CU59" s="71"/>
      <c r="CV59" s="71"/>
      <c r="CW59" s="71"/>
      <c r="CX59" s="71"/>
      <c r="CY59" s="71"/>
      <c r="CZ59" s="71"/>
      <c r="DA59" s="71"/>
      <c r="DB59" s="71"/>
    </row>
    <row r="60" spans="1:106" s="18" customFormat="1" x14ac:dyDescent="0.3">
      <c r="A60" s="14"/>
      <c r="B60" s="17"/>
      <c r="C60" s="15"/>
      <c r="D60" s="11"/>
      <c r="E60" s="11"/>
      <c r="F60" s="11"/>
      <c r="G60" s="11"/>
      <c r="H60" s="11"/>
      <c r="I60" s="11"/>
      <c r="J60" s="11"/>
      <c r="K60" s="11"/>
      <c r="L60" s="11"/>
      <c r="M60" s="11"/>
      <c r="N60" s="1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1"/>
      <c r="BK60" s="71"/>
      <c r="BL60" s="71"/>
      <c r="BM60" s="71"/>
      <c r="BN60" s="71"/>
      <c r="BO60" s="71"/>
      <c r="BP60" s="71"/>
      <c r="BQ60" s="71"/>
      <c r="BR60" s="71"/>
      <c r="BS60" s="71"/>
      <c r="BT60" s="71"/>
      <c r="BU60" s="71"/>
      <c r="BV60" s="71"/>
      <c r="BW60" s="71"/>
      <c r="BX60" s="71"/>
      <c r="BY60" s="71"/>
      <c r="BZ60" s="71"/>
      <c r="CA60" s="71"/>
      <c r="CB60" s="71"/>
      <c r="CC60" s="71"/>
      <c r="CD60" s="71"/>
      <c r="CE60" s="71"/>
      <c r="CF60" s="71"/>
      <c r="CG60" s="71"/>
      <c r="CH60" s="71"/>
      <c r="CI60" s="71"/>
      <c r="CJ60" s="71"/>
      <c r="CK60" s="71"/>
      <c r="CL60" s="71"/>
      <c r="CM60" s="71"/>
      <c r="CN60" s="71"/>
      <c r="CO60" s="71"/>
      <c r="CP60" s="71"/>
      <c r="CQ60" s="71"/>
      <c r="CR60" s="71"/>
      <c r="CS60" s="71"/>
      <c r="CT60" s="71"/>
      <c r="CU60" s="71"/>
      <c r="CV60" s="71"/>
      <c r="CW60" s="71"/>
      <c r="CX60" s="71"/>
      <c r="CY60" s="71"/>
      <c r="CZ60" s="71"/>
      <c r="DA60" s="71"/>
      <c r="DB60" s="71"/>
    </row>
    <row r="61" spans="1:106" s="18" customFormat="1" x14ac:dyDescent="0.3">
      <c r="A61" s="14"/>
      <c r="B61" s="17"/>
      <c r="C61" s="15"/>
      <c r="D61" s="11"/>
      <c r="E61" s="11"/>
      <c r="F61" s="11"/>
      <c r="G61" s="11"/>
      <c r="H61" s="11"/>
      <c r="I61" s="11"/>
      <c r="J61" s="11"/>
      <c r="K61" s="11"/>
      <c r="L61" s="11"/>
      <c r="M61" s="11"/>
      <c r="N61" s="1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row>
    <row r="62" spans="1:106" s="18" customFormat="1" x14ac:dyDescent="0.3">
      <c r="A62" s="14"/>
      <c r="B62" s="17"/>
      <c r="C62" s="15"/>
      <c r="D62" s="11"/>
      <c r="E62" s="11"/>
      <c r="F62" s="11"/>
      <c r="G62" s="11"/>
      <c r="H62" s="11"/>
      <c r="I62" s="11"/>
      <c r="J62" s="11"/>
      <c r="K62" s="11"/>
      <c r="L62" s="11"/>
      <c r="M62" s="11"/>
      <c r="N62" s="11"/>
      <c r="P62" s="71"/>
      <c r="Q62" s="71"/>
      <c r="R62" s="71"/>
      <c r="S62" s="71"/>
      <c r="T62" s="71"/>
      <c r="U62" s="71"/>
      <c r="V62" s="71"/>
      <c r="W62" s="71"/>
      <c r="X62" s="71"/>
      <c r="Y62" s="71"/>
      <c r="Z62" s="71"/>
      <c r="AA62" s="71"/>
      <c r="AB62" s="71"/>
      <c r="AC62" s="71"/>
      <c r="AD62" s="71"/>
      <c r="AE62" s="71"/>
      <c r="AF62" s="71"/>
      <c r="AG62" s="71"/>
      <c r="AH62" s="71"/>
      <c r="AI62" s="71"/>
      <c r="AJ62" s="71"/>
      <c r="AK62" s="71"/>
      <c r="AL62" s="71"/>
      <c r="AM62" s="71"/>
      <c r="AN62" s="71"/>
      <c r="AO62" s="71"/>
      <c r="AP62" s="71"/>
      <c r="AQ62" s="71"/>
      <c r="AR62" s="71"/>
      <c r="AS62" s="71"/>
      <c r="AT62" s="71"/>
      <c r="AU62" s="71"/>
      <c r="AV62" s="71"/>
      <c r="AW62" s="71"/>
      <c r="AX62" s="71"/>
      <c r="AY62" s="71"/>
      <c r="AZ62" s="71"/>
      <c r="BA62" s="71"/>
      <c r="BB62" s="71"/>
      <c r="BC62" s="71"/>
      <c r="BD62" s="71"/>
      <c r="BE62" s="71"/>
      <c r="BF62" s="71"/>
      <c r="BG62" s="71"/>
      <c r="BH62" s="71"/>
      <c r="BI62" s="71"/>
      <c r="BJ62" s="71"/>
      <c r="BK62" s="71"/>
      <c r="BL62" s="71"/>
      <c r="BM62" s="71"/>
      <c r="BN62" s="71"/>
      <c r="BO62" s="71"/>
      <c r="BP62" s="71"/>
      <c r="BQ62" s="71"/>
      <c r="BR62" s="71"/>
      <c r="BS62" s="71"/>
      <c r="BT62" s="71"/>
      <c r="BU62" s="71"/>
      <c r="BV62" s="71"/>
      <c r="BW62" s="71"/>
      <c r="BX62" s="71"/>
      <c r="BY62" s="71"/>
      <c r="BZ62" s="71"/>
      <c r="CA62" s="71"/>
      <c r="CB62" s="71"/>
      <c r="CC62" s="71"/>
      <c r="CD62" s="71"/>
      <c r="CE62" s="71"/>
      <c r="CF62" s="71"/>
      <c r="CG62" s="71"/>
      <c r="CH62" s="71"/>
      <c r="CI62" s="71"/>
      <c r="CJ62" s="71"/>
      <c r="CK62" s="71"/>
      <c r="CL62" s="71"/>
      <c r="CM62" s="71"/>
      <c r="CN62" s="71"/>
      <c r="CO62" s="71"/>
      <c r="CP62" s="71"/>
      <c r="CQ62" s="71"/>
      <c r="CR62" s="71"/>
      <c r="CS62" s="71"/>
      <c r="CT62" s="71"/>
      <c r="CU62" s="71"/>
      <c r="CV62" s="71"/>
      <c r="CW62" s="71"/>
      <c r="CX62" s="71"/>
      <c r="CY62" s="71"/>
      <c r="CZ62" s="71"/>
      <c r="DA62" s="71"/>
      <c r="DB62" s="71"/>
    </row>
    <row r="63" spans="1:106" s="18" customFormat="1" x14ac:dyDescent="0.3">
      <c r="A63" s="14"/>
      <c r="B63" s="17"/>
      <c r="C63" s="15"/>
      <c r="D63" s="11"/>
      <c r="E63" s="11"/>
      <c r="F63" s="11"/>
      <c r="G63" s="11"/>
      <c r="H63" s="11"/>
      <c r="I63" s="11"/>
      <c r="J63" s="11"/>
      <c r="K63" s="11"/>
      <c r="L63" s="11"/>
      <c r="M63" s="11"/>
      <c r="N63" s="11"/>
      <c r="P63" s="71"/>
      <c r="Q63" s="71"/>
      <c r="R63" s="71"/>
      <c r="S63" s="71"/>
      <c r="T63" s="71"/>
      <c r="U63" s="71"/>
      <c r="V63" s="71"/>
      <c r="W63" s="71"/>
      <c r="X63" s="71"/>
      <c r="Y63" s="71"/>
      <c r="Z63" s="71"/>
      <c r="AA63" s="71"/>
      <c r="AB63" s="71"/>
      <c r="AC63" s="71"/>
      <c r="AD63" s="71"/>
      <c r="AE63" s="71"/>
      <c r="AF63" s="71"/>
      <c r="AG63" s="71"/>
      <c r="AH63" s="71"/>
      <c r="AI63" s="71"/>
      <c r="AJ63" s="71"/>
      <c r="AK63" s="71"/>
      <c r="AL63" s="71"/>
      <c r="AM63" s="71"/>
      <c r="AN63" s="71"/>
      <c r="AO63" s="71"/>
      <c r="AP63" s="71"/>
      <c r="AQ63" s="71"/>
      <c r="AR63" s="71"/>
      <c r="AS63" s="71"/>
      <c r="AT63" s="71"/>
      <c r="AU63" s="71"/>
      <c r="AV63" s="71"/>
      <c r="AW63" s="71"/>
      <c r="AX63" s="71"/>
      <c r="AY63" s="71"/>
      <c r="AZ63" s="71"/>
      <c r="BA63" s="71"/>
      <c r="BB63" s="71"/>
      <c r="BC63" s="71"/>
      <c r="BD63" s="71"/>
      <c r="BE63" s="71"/>
      <c r="BF63" s="71"/>
      <c r="BG63" s="71"/>
      <c r="BH63" s="71"/>
      <c r="BI63" s="71"/>
      <c r="BJ63" s="71"/>
      <c r="BK63" s="71"/>
      <c r="BL63" s="71"/>
      <c r="BM63" s="71"/>
      <c r="BN63" s="71"/>
      <c r="BO63" s="71"/>
      <c r="BP63" s="71"/>
      <c r="BQ63" s="71"/>
      <c r="BR63" s="71"/>
      <c r="BS63" s="71"/>
      <c r="BT63" s="71"/>
      <c r="BU63" s="71"/>
      <c r="BV63" s="71"/>
      <c r="BW63" s="71"/>
      <c r="BX63" s="71"/>
      <c r="BY63" s="71"/>
      <c r="BZ63" s="71"/>
      <c r="CA63" s="71"/>
      <c r="CB63" s="71"/>
      <c r="CC63" s="71"/>
      <c r="CD63" s="71"/>
      <c r="CE63" s="71"/>
      <c r="CF63" s="71"/>
      <c r="CG63" s="71"/>
      <c r="CH63" s="71"/>
      <c r="CI63" s="71"/>
      <c r="CJ63" s="71"/>
      <c r="CK63" s="71"/>
      <c r="CL63" s="71"/>
      <c r="CM63" s="71"/>
      <c r="CN63" s="71"/>
      <c r="CO63" s="71"/>
      <c r="CP63" s="71"/>
      <c r="CQ63" s="71"/>
      <c r="CR63" s="71"/>
      <c r="CS63" s="71"/>
      <c r="CT63" s="71"/>
      <c r="CU63" s="71"/>
      <c r="CV63" s="71"/>
      <c r="CW63" s="71"/>
      <c r="CX63" s="71"/>
      <c r="CY63" s="71"/>
      <c r="CZ63" s="71"/>
      <c r="DA63" s="71"/>
      <c r="DB63" s="71"/>
    </row>
    <row r="64" spans="1:106" s="18" customFormat="1" x14ac:dyDescent="0.3">
      <c r="A64" s="14"/>
      <c r="B64" s="17"/>
      <c r="C64" s="15"/>
      <c r="D64" s="11"/>
      <c r="E64" s="11"/>
      <c r="F64" s="11"/>
      <c r="G64" s="11"/>
      <c r="H64" s="11"/>
      <c r="I64" s="11"/>
      <c r="J64" s="11"/>
      <c r="K64" s="11"/>
      <c r="L64" s="11"/>
      <c r="M64" s="11"/>
      <c r="N64" s="11"/>
      <c r="P64" s="71"/>
      <c r="Q64" s="71"/>
      <c r="R64" s="71"/>
      <c r="S64" s="71"/>
      <c r="T64" s="71"/>
      <c r="U64" s="71"/>
      <c r="V64" s="71"/>
      <c r="W64" s="71"/>
      <c r="X64" s="71"/>
      <c r="Y64" s="71"/>
      <c r="Z64" s="71"/>
      <c r="AA64" s="71"/>
      <c r="AB64" s="71"/>
      <c r="AC64" s="71"/>
      <c r="AD64" s="71"/>
      <c r="AE64" s="71"/>
      <c r="AF64" s="71"/>
      <c r="AG64" s="71"/>
      <c r="AH64" s="71"/>
      <c r="AI64" s="71"/>
      <c r="AJ64" s="71"/>
      <c r="AK64" s="71"/>
      <c r="AL64" s="71"/>
      <c r="AM64" s="71"/>
      <c r="AN64" s="71"/>
      <c r="AO64" s="71"/>
      <c r="AP64" s="71"/>
      <c r="AQ64" s="71"/>
      <c r="AR64" s="71"/>
      <c r="AS64" s="71"/>
      <c r="AT64" s="71"/>
      <c r="AU64" s="71"/>
      <c r="AV64" s="71"/>
      <c r="AW64" s="71"/>
      <c r="AX64" s="71"/>
      <c r="AY64" s="71"/>
      <c r="AZ64" s="71"/>
      <c r="BA64" s="71"/>
      <c r="BB64" s="71"/>
      <c r="BC64" s="71"/>
      <c r="BD64" s="71"/>
      <c r="BE64" s="71"/>
      <c r="BF64" s="71"/>
      <c r="BG64" s="71"/>
      <c r="BH64" s="71"/>
      <c r="BI64" s="71"/>
      <c r="BJ64" s="71"/>
      <c r="BK64" s="71"/>
      <c r="BL64" s="71"/>
      <c r="BM64" s="71"/>
      <c r="BN64" s="71"/>
      <c r="BO64" s="71"/>
      <c r="BP64" s="71"/>
      <c r="BQ64" s="71"/>
      <c r="BR64" s="71"/>
      <c r="BS64" s="71"/>
      <c r="BT64" s="71"/>
      <c r="BU64" s="71"/>
      <c r="BV64" s="71"/>
      <c r="BW64" s="71"/>
      <c r="BX64" s="71"/>
      <c r="BY64" s="71"/>
      <c r="BZ64" s="71"/>
      <c r="CA64" s="71"/>
      <c r="CB64" s="71"/>
      <c r="CC64" s="71"/>
      <c r="CD64" s="71"/>
      <c r="CE64" s="71"/>
      <c r="CF64" s="71"/>
      <c r="CG64" s="71"/>
      <c r="CH64" s="71"/>
      <c r="CI64" s="71"/>
      <c r="CJ64" s="71"/>
      <c r="CK64" s="71"/>
      <c r="CL64" s="71"/>
      <c r="CM64" s="71"/>
      <c r="CN64" s="71"/>
      <c r="CO64" s="71"/>
      <c r="CP64" s="71"/>
      <c r="CQ64" s="71"/>
      <c r="CR64" s="71"/>
      <c r="CS64" s="71"/>
      <c r="CT64" s="71"/>
      <c r="CU64" s="71"/>
      <c r="CV64" s="71"/>
      <c r="CW64" s="71"/>
      <c r="CX64" s="71"/>
      <c r="CY64" s="71"/>
      <c r="CZ64" s="71"/>
      <c r="DA64" s="71"/>
      <c r="DB64" s="71"/>
    </row>
    <row r="65" spans="1:106" s="18" customFormat="1" x14ac:dyDescent="0.3">
      <c r="A65" s="14"/>
      <c r="B65" s="17"/>
      <c r="C65" s="15"/>
      <c r="D65" s="11"/>
      <c r="E65" s="11"/>
      <c r="F65" s="11"/>
      <c r="G65" s="11"/>
      <c r="H65" s="11"/>
      <c r="I65" s="11"/>
      <c r="J65" s="11"/>
      <c r="K65" s="11"/>
      <c r="L65" s="11"/>
      <c r="M65" s="11"/>
      <c r="N65" s="11"/>
      <c r="P65" s="71"/>
      <c r="Q65" s="71"/>
      <c r="R65" s="71"/>
      <c r="S65" s="71"/>
      <c r="T65" s="71"/>
      <c r="U65" s="71"/>
      <c r="V65" s="71"/>
      <c r="W65" s="71"/>
      <c r="X65" s="71"/>
      <c r="Y65" s="71"/>
      <c r="Z65" s="71"/>
      <c r="AA65" s="71"/>
      <c r="AB65" s="71"/>
      <c r="AC65" s="71"/>
      <c r="AD65" s="71"/>
      <c r="AE65" s="71"/>
      <c r="AF65" s="71"/>
      <c r="AG65" s="71"/>
      <c r="AH65" s="71"/>
      <c r="AI65" s="71"/>
      <c r="AJ65" s="71"/>
      <c r="AK65" s="71"/>
      <c r="AL65" s="71"/>
      <c r="AM65" s="71"/>
      <c r="AN65" s="71"/>
      <c r="AO65" s="71"/>
      <c r="AP65" s="71"/>
      <c r="AQ65" s="71"/>
      <c r="AR65" s="71"/>
      <c r="AS65" s="71"/>
      <c r="AT65" s="71"/>
      <c r="AU65" s="71"/>
      <c r="AV65" s="71"/>
      <c r="AW65" s="71"/>
      <c r="AX65" s="71"/>
      <c r="AY65" s="71"/>
      <c r="AZ65" s="71"/>
      <c r="BA65" s="71"/>
      <c r="BB65" s="71"/>
      <c r="BC65" s="71"/>
      <c r="BD65" s="71"/>
      <c r="BE65" s="71"/>
      <c r="BF65" s="71"/>
      <c r="BG65" s="71"/>
      <c r="BH65" s="71"/>
      <c r="BI65" s="71"/>
      <c r="BJ65" s="71"/>
      <c r="BK65" s="71"/>
      <c r="BL65" s="71"/>
      <c r="BM65" s="71"/>
      <c r="BN65" s="71"/>
      <c r="BO65" s="71"/>
      <c r="BP65" s="71"/>
      <c r="BQ65" s="71"/>
      <c r="BR65" s="71"/>
      <c r="BS65" s="71"/>
      <c r="BT65" s="71"/>
      <c r="BU65" s="71"/>
      <c r="BV65" s="71"/>
      <c r="BW65" s="71"/>
      <c r="BX65" s="71"/>
      <c r="BY65" s="71"/>
      <c r="BZ65" s="71"/>
      <c r="CA65" s="71"/>
      <c r="CB65" s="71"/>
      <c r="CC65" s="71"/>
      <c r="CD65" s="71"/>
      <c r="CE65" s="71"/>
      <c r="CF65" s="71"/>
      <c r="CG65" s="71"/>
      <c r="CH65" s="71"/>
      <c r="CI65" s="71"/>
      <c r="CJ65" s="71"/>
      <c r="CK65" s="71"/>
      <c r="CL65" s="71"/>
      <c r="CM65" s="71"/>
      <c r="CN65" s="71"/>
      <c r="CO65" s="71"/>
      <c r="CP65" s="71"/>
      <c r="CQ65" s="71"/>
      <c r="CR65" s="71"/>
      <c r="CS65" s="71"/>
      <c r="CT65" s="71"/>
      <c r="CU65" s="71"/>
      <c r="CV65" s="71"/>
      <c r="CW65" s="71"/>
      <c r="CX65" s="71"/>
      <c r="CY65" s="71"/>
      <c r="CZ65" s="71"/>
      <c r="DA65" s="71"/>
      <c r="DB65" s="71"/>
    </row>
    <row r="66" spans="1:106" x14ac:dyDescent="0.3">
      <c r="V66" s="71"/>
    </row>
  </sheetData>
  <sheetProtection formatCells="0" formatColumns="0" formatRows="0" insertColumns="0" insertRows="0" insertHyperlinks="0" autoFilter="0" pivotTables="0"/>
  <mergeCells count="7">
    <mergeCell ref="B15:B32"/>
    <mergeCell ref="D14:N14"/>
    <mergeCell ref="B1:C1"/>
    <mergeCell ref="F1:J1"/>
    <mergeCell ref="A2:C2"/>
    <mergeCell ref="A3:C3"/>
    <mergeCell ref="A8:C8"/>
  </mergeCells>
  <pageMargins left="0.7" right="0.7" top="0.75" bottom="0.75" header="0.3" footer="0.3"/>
  <pageSetup paperSize="3" orientation="landscape" r:id="rId1"/>
  <extLst>
    <ext xmlns:x14="http://schemas.microsoft.com/office/spreadsheetml/2009/9/main" uri="{CCE6A557-97BC-4b89-ADB6-D9C93CAAB3DF}">
      <x14:dataValidations xmlns:xm="http://schemas.microsoft.com/office/excel/2006/main" count="2">
        <x14:dataValidation type="list" showInputMessage="1" showErrorMessage="1" promptTitle="Yes-No">
          <x14:formula1>
            <xm:f>Definitions!$B$2:$B$3</xm:f>
          </x14:formula1>
          <xm:sqref>D15:N32 D34:N35 D11:N11</xm:sqref>
        </x14:dataValidation>
        <x14:dataValidation type="list" allowBlank="1" showInputMessage="1" showErrorMessage="1">
          <x14:formula1>
            <xm:f>Definitions!$B$7:$B$11</xm:f>
          </x14:formula1>
          <xm:sqref>D36:N36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0"/>
  <sheetViews>
    <sheetView zoomScale="90" zoomScaleNormal="90" workbookViewId="0">
      <pane xSplit="3" ySplit="6" topLeftCell="D7" activePane="bottomRight" state="frozenSplit"/>
      <selection activeCell="L31" sqref="L31"/>
      <selection pane="topRight" activeCell="D1" sqref="D1"/>
      <selection pane="bottomLeft" activeCell="A51" sqref="A51"/>
      <selection pane="bottomRight" activeCell="B1" sqref="B1:C1"/>
    </sheetView>
  </sheetViews>
  <sheetFormatPr defaultColWidth="9.109375" defaultRowHeight="14.4" x14ac:dyDescent="0.3"/>
  <cols>
    <col min="1" max="1" width="70.6640625" style="3" customWidth="1"/>
    <col min="2" max="2" width="18.5546875" style="16" bestFit="1" customWidth="1"/>
    <col min="3" max="3" width="9.6640625" style="5" customWidth="1"/>
    <col min="4" max="4" width="11.77734375" style="8" customWidth="1"/>
    <col min="5" max="10" width="8.88671875" style="8" customWidth="1"/>
    <col min="11" max="14" width="8.88671875" style="8" hidden="1" customWidth="1"/>
    <col min="15" max="15" width="9.109375" style="18"/>
    <col min="16" max="22" width="8.88671875" customWidth="1"/>
    <col min="23" max="16384" width="9.109375" style="71"/>
  </cols>
  <sheetData>
    <row r="1" spans="1:22" ht="23.4" x14ac:dyDescent="0.3">
      <c r="A1" s="107" t="s">
        <v>43</v>
      </c>
      <c r="B1" s="282"/>
      <c r="C1" s="282"/>
      <c r="D1" s="108"/>
      <c r="E1" s="105" t="s">
        <v>54</v>
      </c>
      <c r="F1" s="283"/>
      <c r="G1" s="283"/>
      <c r="H1" s="283"/>
      <c r="I1" s="283"/>
      <c r="J1" s="283"/>
      <c r="K1" s="108"/>
      <c r="L1" s="108"/>
      <c r="M1" s="108"/>
      <c r="N1" s="108"/>
    </row>
    <row r="2" spans="1:22" ht="58.8" customHeight="1" thickBot="1" x14ac:dyDescent="0.35">
      <c r="A2" s="284" t="s">
        <v>259</v>
      </c>
      <c r="B2" s="284"/>
      <c r="C2" s="284"/>
      <c r="D2" s="113"/>
      <c r="E2" s="114"/>
      <c r="F2" s="115"/>
      <c r="G2" s="115"/>
      <c r="H2" s="115"/>
      <c r="I2" s="115"/>
      <c r="J2" s="115"/>
      <c r="K2" s="113"/>
      <c r="L2" s="113"/>
      <c r="M2" s="113"/>
      <c r="N2" s="116"/>
    </row>
    <row r="3" spans="1:22" ht="27" customHeight="1" x14ac:dyDescent="0.3">
      <c r="A3" s="285" t="s">
        <v>262</v>
      </c>
      <c r="B3" s="285"/>
      <c r="C3" s="285"/>
      <c r="D3" s="11"/>
      <c r="E3" s="11"/>
      <c r="F3" s="11"/>
      <c r="G3" s="11"/>
      <c r="H3" s="11"/>
      <c r="I3" s="11"/>
      <c r="J3" s="11"/>
      <c r="K3" s="11"/>
      <c r="L3" s="11"/>
      <c r="M3" s="11"/>
      <c r="N3" s="11"/>
    </row>
    <row r="4" spans="1:22" ht="28.8" x14ac:dyDescent="0.3">
      <c r="A4" s="62"/>
      <c r="B4" s="109" t="s">
        <v>35</v>
      </c>
      <c r="C4" s="61" t="s">
        <v>50</v>
      </c>
      <c r="D4" s="11"/>
      <c r="E4" s="11"/>
      <c r="F4" s="11"/>
      <c r="G4" s="11"/>
      <c r="H4" s="11"/>
      <c r="I4" s="11"/>
      <c r="J4" s="11"/>
      <c r="K4" s="11"/>
      <c r="L4" s="11"/>
      <c r="M4" s="11"/>
      <c r="N4" s="11"/>
    </row>
    <row r="5" spans="1:22" s="117" customFormat="1" x14ac:dyDescent="0.3">
      <c r="A5" s="44" t="s">
        <v>2</v>
      </c>
      <c r="B5" s="110"/>
      <c r="C5" s="73"/>
      <c r="D5" s="215" t="str">
        <f>Proposals!C2</f>
        <v>01</v>
      </c>
      <c r="E5" s="215" t="str">
        <f>Proposals!C3</f>
        <v>02</v>
      </c>
      <c r="F5" s="211" t="str">
        <f>Proposals!C4</f>
        <v>03</v>
      </c>
      <c r="G5" s="211" t="str">
        <f>Proposals!C5</f>
        <v>04</v>
      </c>
      <c r="H5" s="211" t="str">
        <f>Proposals!C6</f>
        <v>05</v>
      </c>
      <c r="I5" s="211" t="str">
        <f>Proposals!C7</f>
        <v>06</v>
      </c>
      <c r="J5" s="215" t="str">
        <f>Proposals!C8</f>
        <v>07</v>
      </c>
      <c r="K5" s="111" t="s">
        <v>10</v>
      </c>
      <c r="L5" s="111" t="s">
        <v>11</v>
      </c>
      <c r="M5" s="111" t="s">
        <v>12</v>
      </c>
      <c r="N5" s="111" t="s">
        <v>13</v>
      </c>
      <c r="O5" s="19"/>
      <c r="P5" s="4"/>
      <c r="Q5" s="4"/>
      <c r="R5" s="4"/>
      <c r="S5" s="4"/>
      <c r="T5" s="4"/>
      <c r="U5" s="4"/>
      <c r="V5" s="4"/>
    </row>
    <row r="6" spans="1:22" s="117" customFormat="1" ht="15" thickBot="1" x14ac:dyDescent="0.35">
      <c r="A6" s="112" t="s">
        <v>14</v>
      </c>
      <c r="B6" s="88"/>
      <c r="C6" s="89"/>
      <c r="D6" s="216" t="str">
        <f>Proposals!D2</f>
        <v>Hart-Brinkley</v>
      </c>
      <c r="E6" s="216" t="str">
        <f>Proposals!D3</f>
        <v>Nielsen</v>
      </c>
      <c r="F6" s="90" t="str">
        <f>Proposals!D4</f>
        <v>Callahan</v>
      </c>
      <c r="G6" s="90" t="str">
        <f>Proposals!D5</f>
        <v>Bowers</v>
      </c>
      <c r="H6" s="212" t="str">
        <f>Proposals!D6</f>
        <v>Barrows</v>
      </c>
      <c r="I6" s="90" t="str">
        <f>Proposals!D7</f>
        <v>Sharygin</v>
      </c>
      <c r="J6" s="216" t="str">
        <f>Proposals!D8</f>
        <v>Percy</v>
      </c>
      <c r="K6" s="90"/>
      <c r="L6" s="90"/>
      <c r="M6" s="90"/>
      <c r="N6" s="91"/>
      <c r="O6" s="19"/>
      <c r="P6" s="4"/>
      <c r="Q6" s="4"/>
      <c r="R6" s="4"/>
      <c r="S6" s="4"/>
      <c r="T6" s="4"/>
      <c r="U6" s="4"/>
      <c r="V6" s="4"/>
    </row>
    <row r="7" spans="1:22" ht="18" x14ac:dyDescent="0.3">
      <c r="A7" s="154" t="s">
        <v>15</v>
      </c>
      <c r="B7" s="24"/>
      <c r="C7" s="25"/>
      <c r="D7" s="11"/>
      <c r="E7" s="240"/>
      <c r="F7" s="240"/>
      <c r="G7" s="241"/>
      <c r="H7" s="241"/>
      <c r="I7" s="241"/>
      <c r="J7" s="240"/>
      <c r="K7" s="11"/>
      <c r="L7" s="11"/>
      <c r="M7" s="11"/>
      <c r="N7" s="11"/>
    </row>
    <row r="8" spans="1:22" ht="27.6" x14ac:dyDescent="0.3">
      <c r="A8" s="28" t="s">
        <v>16</v>
      </c>
      <c r="B8" s="29" t="s">
        <v>45</v>
      </c>
      <c r="C8" s="30">
        <v>4</v>
      </c>
      <c r="D8" s="257"/>
      <c r="E8" s="217"/>
      <c r="F8" s="192"/>
      <c r="G8" s="27"/>
      <c r="H8" s="27"/>
      <c r="I8" s="199"/>
      <c r="J8" s="217"/>
      <c r="K8" s="27" t="s">
        <v>23</v>
      </c>
      <c r="L8" s="27" t="s">
        <v>23</v>
      </c>
      <c r="M8" s="27" t="s">
        <v>23</v>
      </c>
      <c r="N8" s="27" t="s">
        <v>23</v>
      </c>
    </row>
    <row r="9" spans="1:22" ht="28.8" x14ac:dyDescent="0.3">
      <c r="A9" s="28" t="s">
        <v>17</v>
      </c>
      <c r="B9" s="29" t="s">
        <v>45</v>
      </c>
      <c r="C9" s="30">
        <v>4</v>
      </c>
      <c r="D9" s="257"/>
      <c r="E9" s="217"/>
      <c r="F9" s="192"/>
      <c r="G9" s="27"/>
      <c r="H9" s="27"/>
      <c r="I9" s="199"/>
      <c r="J9" s="217"/>
      <c r="K9" s="27" t="s">
        <v>23</v>
      </c>
      <c r="L9" s="27" t="s">
        <v>23</v>
      </c>
      <c r="M9" s="27" t="s">
        <v>23</v>
      </c>
      <c r="N9" s="27" t="s">
        <v>23</v>
      </c>
    </row>
    <row r="10" spans="1:22" x14ac:dyDescent="0.3">
      <c r="A10" s="119" t="s">
        <v>37</v>
      </c>
      <c r="B10" s="120"/>
      <c r="C10" s="121"/>
      <c r="D10" s="258" t="e">
        <f>SUM(VLOOKUP(D8,Definitions!$B$2:$C$3,2,FALSE)+VLOOKUP(D9,Definitions!$B$2:$C$3,2,FALSE))</f>
        <v>#N/A</v>
      </c>
      <c r="E10" s="218" t="e">
        <f>SUM(VLOOKUP(E8,Definitions!$B$2:$C$3,2,FALSE)+VLOOKUP(E9,Definitions!$B$2:$C$3,2,FALSE))</f>
        <v>#N/A</v>
      </c>
      <c r="F10" s="193" t="e">
        <f>SUM(VLOOKUP(F8,Definitions!$B$2:$C$3,2,FALSE)+VLOOKUP(F9,Definitions!$B$2:$C$3,2,FALSE))</f>
        <v>#N/A</v>
      </c>
      <c r="G10" s="188" t="e">
        <f>SUM(VLOOKUP(G8,Definitions!$B$2:$C$3,2,FALSE)+VLOOKUP(G9,Definitions!$B$2:$C$3,2,FALSE))</f>
        <v>#N/A</v>
      </c>
      <c r="H10" s="122" t="e">
        <f>SUM(VLOOKUP(H8,Definitions!$B$2:$C$3,2,FALSE)+VLOOKUP(H9,Definitions!$B$2:$C$3,2,FALSE))</f>
        <v>#N/A</v>
      </c>
      <c r="I10" s="200" t="e">
        <f>SUM(VLOOKUP(I8,Definitions!$B$2:$C$3,2,FALSE)+VLOOKUP(I9,Definitions!$B$2:$C$3,2,FALSE))</f>
        <v>#N/A</v>
      </c>
      <c r="J10" s="218" t="e">
        <f>SUM(VLOOKUP(J8,Definitions!$B$2:$C$3,2,FALSE)+VLOOKUP(J9,Definitions!$B$2:$C$3,2,FALSE))</f>
        <v>#N/A</v>
      </c>
      <c r="K10" s="122">
        <f>SUM(VLOOKUP(K8,Definitions!$B$2:$C$3,2,FALSE)+VLOOKUP(K9,Definitions!$B$2:$C$3,2,FALSE))</f>
        <v>8</v>
      </c>
      <c r="L10" s="122">
        <f>SUM(VLOOKUP(L8,Definitions!$B$2:$C$3,2,FALSE)+VLOOKUP(L9,Definitions!$B$2:$C$3,2,FALSE))</f>
        <v>8</v>
      </c>
      <c r="M10" s="122">
        <f>SUM(VLOOKUP(M8,Definitions!$B$2:$C$3,2,FALSE)+VLOOKUP(M9,Definitions!$B$2:$C$3,2,FALSE))</f>
        <v>8</v>
      </c>
      <c r="N10" s="123">
        <f>SUM(VLOOKUP(N8,Definitions!$B$2:$C$3,2,FALSE)+VLOOKUP(N9,Definitions!$B$2:$C$3,2,FALSE))</f>
        <v>8</v>
      </c>
    </row>
    <row r="11" spans="1:22" ht="18" x14ac:dyDescent="0.3">
      <c r="A11" s="23" t="s">
        <v>56</v>
      </c>
      <c r="B11" s="24"/>
      <c r="C11" s="25"/>
      <c r="D11" s="213"/>
      <c r="E11" s="238"/>
      <c r="F11" s="238"/>
      <c r="G11" s="233"/>
      <c r="H11" s="233"/>
      <c r="I11" s="233"/>
      <c r="J11" s="238"/>
      <c r="K11" s="11"/>
      <c r="L11" s="11"/>
      <c r="M11" s="11"/>
      <c r="N11" s="11"/>
    </row>
    <row r="12" spans="1:22" ht="42" customHeight="1" x14ac:dyDescent="0.3">
      <c r="A12" s="285" t="s">
        <v>117</v>
      </c>
      <c r="B12" s="285"/>
      <c r="C12" s="285"/>
      <c r="D12" s="213"/>
      <c r="E12" s="191"/>
      <c r="F12" s="191"/>
      <c r="G12" s="234"/>
      <c r="H12" s="234"/>
      <c r="I12" s="234"/>
      <c r="J12" s="191"/>
      <c r="K12" s="11"/>
      <c r="L12" s="11"/>
      <c r="M12" s="11"/>
      <c r="N12" s="11"/>
    </row>
    <row r="13" spans="1:22" x14ac:dyDescent="0.3">
      <c r="A13" s="124"/>
      <c r="B13" s="124"/>
      <c r="C13" s="124"/>
      <c r="D13" s="126"/>
      <c r="E13" s="194"/>
      <c r="F13" s="194"/>
      <c r="G13" s="125"/>
      <c r="H13" s="125"/>
      <c r="I13" s="125"/>
      <c r="J13" s="194"/>
      <c r="K13" s="125"/>
      <c r="L13" s="125"/>
      <c r="M13" s="125"/>
      <c r="N13" s="126"/>
    </row>
    <row r="14" spans="1:22" x14ac:dyDescent="0.3">
      <c r="A14" s="32" t="s">
        <v>109</v>
      </c>
      <c r="B14" s="24"/>
      <c r="C14" s="33"/>
      <c r="D14" s="213"/>
      <c r="E14" s="239"/>
      <c r="F14" s="239"/>
      <c r="G14" s="235"/>
      <c r="H14" s="235"/>
      <c r="I14" s="235"/>
      <c r="J14" s="239"/>
      <c r="K14" s="11"/>
      <c r="L14" s="11"/>
      <c r="M14" s="11"/>
      <c r="N14" s="11"/>
    </row>
    <row r="15" spans="1:22" ht="60" x14ac:dyDescent="0.3">
      <c r="A15" s="164" t="s">
        <v>138</v>
      </c>
      <c r="B15" s="36" t="s">
        <v>44</v>
      </c>
      <c r="C15" s="37">
        <v>4</v>
      </c>
      <c r="D15" s="259"/>
      <c r="E15" s="217"/>
      <c r="F15" s="192"/>
      <c r="G15" s="27"/>
      <c r="H15" s="27"/>
      <c r="I15" s="199"/>
      <c r="J15" s="217"/>
      <c r="K15" s="27" t="s">
        <v>27</v>
      </c>
      <c r="L15" s="27" t="s">
        <v>27</v>
      </c>
      <c r="M15" s="27" t="s">
        <v>27</v>
      </c>
      <c r="N15" s="27" t="s">
        <v>27</v>
      </c>
    </row>
    <row r="16" spans="1:22" ht="60" x14ac:dyDescent="0.3">
      <c r="A16" s="161" t="s">
        <v>139</v>
      </c>
      <c r="B16" s="34" t="s">
        <v>44</v>
      </c>
      <c r="C16" s="30">
        <v>4</v>
      </c>
      <c r="D16" s="259"/>
      <c r="E16" s="217"/>
      <c r="F16" s="192"/>
      <c r="G16" s="27"/>
      <c r="H16" s="27"/>
      <c r="I16" s="199"/>
      <c r="J16" s="217"/>
      <c r="K16" s="27" t="s">
        <v>27</v>
      </c>
      <c r="L16" s="27" t="s">
        <v>27</v>
      </c>
      <c r="M16" s="27" t="s">
        <v>27</v>
      </c>
      <c r="N16" s="27" t="s">
        <v>27</v>
      </c>
    </row>
    <row r="17" spans="1:14" ht="60" x14ac:dyDescent="0.3">
      <c r="A17" s="155" t="s">
        <v>140</v>
      </c>
      <c r="B17" s="34" t="s">
        <v>44</v>
      </c>
      <c r="C17" s="30">
        <v>4</v>
      </c>
      <c r="D17" s="259"/>
      <c r="E17" s="217"/>
      <c r="F17" s="192"/>
      <c r="G17" s="27"/>
      <c r="H17" s="27"/>
      <c r="I17" s="199"/>
      <c r="J17" s="217"/>
      <c r="K17" s="27" t="s">
        <v>27</v>
      </c>
      <c r="L17" s="27" t="s">
        <v>27</v>
      </c>
      <c r="M17" s="27" t="s">
        <v>27</v>
      </c>
      <c r="N17" s="27" t="s">
        <v>27</v>
      </c>
    </row>
    <row r="18" spans="1:14" ht="60" x14ac:dyDescent="0.3">
      <c r="A18" s="162" t="s">
        <v>137</v>
      </c>
      <c r="B18" s="34" t="s">
        <v>44</v>
      </c>
      <c r="C18" s="30">
        <v>4</v>
      </c>
      <c r="D18" s="259"/>
      <c r="E18" s="217"/>
      <c r="F18" s="192"/>
      <c r="G18" s="27"/>
      <c r="H18" s="27"/>
      <c r="I18" s="199"/>
      <c r="J18" s="217"/>
      <c r="K18" s="27" t="s">
        <v>27</v>
      </c>
      <c r="L18" s="27" t="s">
        <v>27</v>
      </c>
      <c r="M18" s="27" t="s">
        <v>27</v>
      </c>
      <c r="N18" s="27" t="s">
        <v>27</v>
      </c>
    </row>
    <row r="19" spans="1:14" ht="15" thickBot="1" x14ac:dyDescent="0.35">
      <c r="A19" s="168" t="s">
        <v>131</v>
      </c>
      <c r="B19" s="36"/>
      <c r="C19" s="37"/>
      <c r="D19" s="214"/>
      <c r="E19" s="246"/>
      <c r="F19" s="246"/>
      <c r="G19" s="247"/>
      <c r="H19" s="247"/>
      <c r="I19" s="247"/>
      <c r="J19" s="246"/>
      <c r="K19" s="166"/>
      <c r="L19" s="166"/>
      <c r="M19" s="166"/>
      <c r="N19" s="167"/>
    </row>
    <row r="20" spans="1:14" ht="60" x14ac:dyDescent="0.3">
      <c r="A20" s="155" t="s">
        <v>122</v>
      </c>
      <c r="B20" s="169" t="s">
        <v>44</v>
      </c>
      <c r="C20" s="41">
        <v>4</v>
      </c>
      <c r="D20" s="259"/>
      <c r="E20" s="242"/>
      <c r="F20" s="243"/>
      <c r="G20" s="244"/>
      <c r="H20" s="244"/>
      <c r="I20" s="245"/>
      <c r="J20" s="242"/>
      <c r="K20" s="27" t="s">
        <v>27</v>
      </c>
      <c r="L20" s="27" t="s">
        <v>27</v>
      </c>
      <c r="M20" s="27" t="s">
        <v>27</v>
      </c>
      <c r="N20" s="27" t="s">
        <v>27</v>
      </c>
    </row>
    <row r="21" spans="1:14" ht="64.5" customHeight="1" x14ac:dyDescent="0.3">
      <c r="A21" s="161" t="s">
        <v>132</v>
      </c>
      <c r="B21" s="34" t="s">
        <v>44</v>
      </c>
      <c r="C21" s="30">
        <v>4</v>
      </c>
      <c r="D21" s="259"/>
      <c r="E21" s="217"/>
      <c r="F21" s="192"/>
      <c r="G21" s="27"/>
      <c r="H21" s="27"/>
      <c r="I21" s="199"/>
      <c r="J21" s="217"/>
      <c r="K21" s="27" t="s">
        <v>27</v>
      </c>
      <c r="L21" s="27" t="s">
        <v>27</v>
      </c>
      <c r="M21" s="27" t="s">
        <v>27</v>
      </c>
      <c r="N21" s="27" t="s">
        <v>27</v>
      </c>
    </row>
    <row r="22" spans="1:14" ht="60" x14ac:dyDescent="0.3">
      <c r="A22" s="162" t="s">
        <v>124</v>
      </c>
      <c r="B22" s="34" t="s">
        <v>44</v>
      </c>
      <c r="C22" s="30">
        <v>4</v>
      </c>
      <c r="D22" s="259"/>
      <c r="E22" s="217"/>
      <c r="F22" s="192"/>
      <c r="G22" s="27"/>
      <c r="H22" s="27"/>
      <c r="I22" s="199"/>
      <c r="J22" s="217"/>
      <c r="K22" s="27" t="s">
        <v>27</v>
      </c>
      <c r="L22" s="27" t="s">
        <v>27</v>
      </c>
      <c r="M22" s="27" t="s">
        <v>27</v>
      </c>
      <c r="N22" s="27" t="s">
        <v>27</v>
      </c>
    </row>
    <row r="23" spans="1:14" ht="60" x14ac:dyDescent="0.3">
      <c r="A23" s="28" t="s">
        <v>134</v>
      </c>
      <c r="B23" s="34" t="s">
        <v>44</v>
      </c>
      <c r="C23" s="30">
        <v>4</v>
      </c>
      <c r="D23" s="259"/>
      <c r="E23" s="217"/>
      <c r="F23" s="192"/>
      <c r="G23" s="27"/>
      <c r="H23" s="27"/>
      <c r="I23" s="199"/>
      <c r="J23" s="217"/>
      <c r="K23" s="27" t="s">
        <v>27</v>
      </c>
      <c r="L23" s="27" t="s">
        <v>27</v>
      </c>
      <c r="M23" s="27" t="s">
        <v>27</v>
      </c>
      <c r="N23" s="27" t="s">
        <v>27</v>
      </c>
    </row>
    <row r="24" spans="1:14" x14ac:dyDescent="0.3">
      <c r="A24" s="56" t="s">
        <v>37</v>
      </c>
      <c r="B24" s="52"/>
      <c r="C24" s="57"/>
      <c r="D24" s="260" t="e">
        <f t="shared" ref="D24:N24" si="0">SUM(VLOOKUP(D15,Excellent_5_pt,2,FALSE)+
VLOOKUP(D16,Excellent_5_pt,2,FALSE)+
VLOOKUP(D17,Excellent_5_pt,2,FALSE)+
VLOOKUP(D18,Excellent_5_pt,2,FALSE)+
VLOOKUP(D20,Excellent_5_pt,2,FALSE)+
VLOOKUP(D21,Excellent_5_pt,2,FALSE)+
VLOOKUP(D22,Excellent_5_pt,2,FALSE)+
VLOOKUP(D23,Excellent_5_pt,2,FALSE))</f>
        <v>#N/A</v>
      </c>
      <c r="E24" s="219" t="e">
        <f t="shared" ref="E24:J24" si="1">SUM(VLOOKUP(E15,Excellent_5_pt,2,FALSE)+
VLOOKUP(E16,Excellent_5_pt,2,FALSE)+
VLOOKUP(E17,Excellent_5_pt,2,FALSE)+
VLOOKUP(E18,Excellent_5_pt,2,FALSE)+
VLOOKUP(E20,Excellent_5_pt,2,FALSE)+
VLOOKUP(E21,Excellent_5_pt,2,FALSE)+
VLOOKUP(E22,Excellent_5_pt,2,FALSE)+
VLOOKUP(E23,Excellent_5_pt,2,FALSE))</f>
        <v>#N/A</v>
      </c>
      <c r="F24" s="195" t="e">
        <f t="shared" si="1"/>
        <v>#N/A</v>
      </c>
      <c r="G24" s="189" t="e">
        <f t="shared" si="1"/>
        <v>#N/A</v>
      </c>
      <c r="H24" s="9" t="e">
        <f t="shared" si="1"/>
        <v>#N/A</v>
      </c>
      <c r="I24" s="201" t="e">
        <f t="shared" si="1"/>
        <v>#N/A</v>
      </c>
      <c r="J24" s="219" t="e">
        <f t="shared" si="1"/>
        <v>#N/A</v>
      </c>
      <c r="K24" s="9">
        <f t="shared" si="0"/>
        <v>32</v>
      </c>
      <c r="L24" s="9">
        <f t="shared" si="0"/>
        <v>32</v>
      </c>
      <c r="M24" s="9">
        <f t="shared" si="0"/>
        <v>32</v>
      </c>
      <c r="N24" s="9">
        <f t="shared" si="0"/>
        <v>32</v>
      </c>
    </row>
    <row r="25" spans="1:14" x14ac:dyDescent="0.3">
      <c r="A25" s="32" t="s">
        <v>18</v>
      </c>
      <c r="B25" s="24"/>
      <c r="C25" s="33"/>
      <c r="D25" s="265"/>
      <c r="E25" s="248"/>
      <c r="F25" s="248"/>
      <c r="G25" s="236"/>
      <c r="H25" s="236"/>
      <c r="I25" s="236"/>
      <c r="J25" s="248"/>
      <c r="K25" s="11"/>
      <c r="L25" s="11"/>
      <c r="M25" s="11"/>
      <c r="N25" s="11"/>
    </row>
    <row r="26" spans="1:14" ht="60" x14ac:dyDescent="0.3">
      <c r="A26" s="28" t="s">
        <v>130</v>
      </c>
      <c r="B26" s="34" t="s">
        <v>44</v>
      </c>
      <c r="C26" s="30">
        <v>4</v>
      </c>
      <c r="D26" s="259"/>
      <c r="E26" s="217"/>
      <c r="F26" s="192"/>
      <c r="G26" s="27"/>
      <c r="H26" s="27"/>
      <c r="I26" s="199"/>
      <c r="J26" s="217"/>
      <c r="K26" s="27" t="s">
        <v>27</v>
      </c>
      <c r="L26" s="27" t="s">
        <v>27</v>
      </c>
      <c r="M26" s="27" t="s">
        <v>27</v>
      </c>
      <c r="N26" s="27" t="s">
        <v>27</v>
      </c>
    </row>
    <row r="27" spans="1:14" x14ac:dyDescent="0.3">
      <c r="A27" s="58" t="s">
        <v>37</v>
      </c>
      <c r="B27" s="59"/>
      <c r="C27" s="60"/>
      <c r="D27" s="260" t="e">
        <f>VLOOKUP(D26,Definitions!$B$7:$C$11,2,FALSE)</f>
        <v>#N/A</v>
      </c>
      <c r="E27" s="219" t="e">
        <f>VLOOKUP(E26,Definitions!$B$7:$C$11,2,FALSE)</f>
        <v>#N/A</v>
      </c>
      <c r="F27" s="195" t="e">
        <f>VLOOKUP(F26,Definitions!$B$7:$C$11,2,FALSE)</f>
        <v>#N/A</v>
      </c>
      <c r="G27" s="189" t="e">
        <f>VLOOKUP(G26,Definitions!$B$7:$C$11,2,FALSE)</f>
        <v>#N/A</v>
      </c>
      <c r="H27" s="9" t="e">
        <f>VLOOKUP(H26,Definitions!$B$7:$C$11,2,FALSE)</f>
        <v>#N/A</v>
      </c>
      <c r="I27" s="201" t="e">
        <f>VLOOKUP(I26,Definitions!$B$7:$C$11,2,FALSE)</f>
        <v>#N/A</v>
      </c>
      <c r="J27" s="219" t="e">
        <f>VLOOKUP(J26,Definitions!$B$7:$C$11,2,FALSE)</f>
        <v>#N/A</v>
      </c>
      <c r="K27" s="9">
        <f>VLOOKUP(K26,Definitions!$B$7:$C$11,2,FALSE)</f>
        <v>4</v>
      </c>
      <c r="L27" s="9">
        <f>VLOOKUP(L26,Definitions!$B$7:$C$11,2,FALSE)</f>
        <v>4</v>
      </c>
      <c r="M27" s="9">
        <f>VLOOKUP(M26,Definitions!$B$7:$C$11,2,FALSE)</f>
        <v>4</v>
      </c>
      <c r="N27" s="9">
        <f>VLOOKUP(N26,Definitions!$B$7:$C$11,2,FALSE)</f>
        <v>4</v>
      </c>
    </row>
    <row r="28" spans="1:14" x14ac:dyDescent="0.3">
      <c r="A28" s="32" t="s">
        <v>19</v>
      </c>
      <c r="B28" s="24"/>
      <c r="C28" s="33"/>
      <c r="D28" s="265"/>
      <c r="E28" s="248"/>
      <c r="F28" s="248"/>
      <c r="G28" s="236"/>
      <c r="H28" s="236"/>
      <c r="I28" s="236"/>
      <c r="J28" s="248"/>
      <c r="K28" s="11"/>
      <c r="L28" s="11"/>
      <c r="M28" s="11"/>
      <c r="N28" s="11"/>
    </row>
    <row r="29" spans="1:14" ht="43.2" x14ac:dyDescent="0.3">
      <c r="A29" s="46" t="s">
        <v>20</v>
      </c>
      <c r="B29" s="29" t="s">
        <v>46</v>
      </c>
      <c r="C29" s="48">
        <v>4</v>
      </c>
      <c r="D29" s="259"/>
      <c r="E29" s="217"/>
      <c r="F29" s="192"/>
      <c r="G29" s="27"/>
      <c r="H29" s="27"/>
      <c r="I29" s="199"/>
      <c r="J29" s="217"/>
      <c r="K29" s="27" t="s">
        <v>0</v>
      </c>
      <c r="L29" s="27" t="s">
        <v>0</v>
      </c>
      <c r="M29" s="27" t="s">
        <v>0</v>
      </c>
      <c r="N29" s="27" t="s">
        <v>0</v>
      </c>
    </row>
    <row r="30" spans="1:14" ht="41.4" x14ac:dyDescent="0.3">
      <c r="A30" s="47" t="s">
        <v>135</v>
      </c>
      <c r="B30" s="29" t="s">
        <v>46</v>
      </c>
      <c r="C30" s="48">
        <v>4</v>
      </c>
      <c r="D30" s="259"/>
      <c r="E30" s="217"/>
      <c r="F30" s="192"/>
      <c r="G30" s="27"/>
      <c r="H30" s="27"/>
      <c r="I30" s="199"/>
      <c r="J30" s="217"/>
      <c r="K30" s="27" t="s">
        <v>0</v>
      </c>
      <c r="L30" s="27" t="s">
        <v>0</v>
      </c>
      <c r="M30" s="27" t="s">
        <v>0</v>
      </c>
      <c r="N30" s="27" t="s">
        <v>0</v>
      </c>
    </row>
    <row r="31" spans="1:14" ht="41.4" x14ac:dyDescent="0.3">
      <c r="A31" s="161" t="s">
        <v>125</v>
      </c>
      <c r="B31" s="29" t="s">
        <v>46</v>
      </c>
      <c r="C31" s="48">
        <v>4</v>
      </c>
      <c r="D31" s="259"/>
      <c r="E31" s="217"/>
      <c r="F31" s="192"/>
      <c r="G31" s="27"/>
      <c r="H31" s="27"/>
      <c r="I31" s="199"/>
      <c r="J31" s="217"/>
      <c r="K31" s="27" t="s">
        <v>0</v>
      </c>
      <c r="L31" s="27" t="s">
        <v>0</v>
      </c>
      <c r="M31" s="27" t="s">
        <v>0</v>
      </c>
      <c r="N31" s="27" t="s">
        <v>0</v>
      </c>
    </row>
    <row r="32" spans="1:14" ht="41.4" x14ac:dyDescent="0.3">
      <c r="A32" s="47" t="s">
        <v>110</v>
      </c>
      <c r="B32" s="29" t="s">
        <v>46</v>
      </c>
      <c r="C32" s="48">
        <v>4</v>
      </c>
      <c r="D32" s="259"/>
      <c r="E32" s="217"/>
      <c r="F32" s="192"/>
      <c r="G32" s="27"/>
      <c r="H32" s="27"/>
      <c r="I32" s="199"/>
      <c r="J32" s="217"/>
      <c r="K32" s="27" t="s">
        <v>0</v>
      </c>
      <c r="L32" s="27" t="s">
        <v>0</v>
      </c>
      <c r="M32" s="27" t="s">
        <v>0</v>
      </c>
      <c r="N32" s="27" t="s">
        <v>0</v>
      </c>
    </row>
    <row r="33" spans="1:22" ht="41.4" x14ac:dyDescent="0.3">
      <c r="A33" s="47" t="s">
        <v>136</v>
      </c>
      <c r="B33" s="29" t="s">
        <v>46</v>
      </c>
      <c r="C33" s="48">
        <v>4</v>
      </c>
      <c r="D33" s="259"/>
      <c r="E33" s="217"/>
      <c r="F33" s="192"/>
      <c r="G33" s="27"/>
      <c r="H33" s="27"/>
      <c r="I33" s="199"/>
      <c r="J33" s="217"/>
      <c r="K33" s="27" t="s">
        <v>0</v>
      </c>
      <c r="L33" s="27" t="s">
        <v>0</v>
      </c>
      <c r="M33" s="27" t="s">
        <v>0</v>
      </c>
      <c r="N33" s="27" t="s">
        <v>0</v>
      </c>
    </row>
    <row r="34" spans="1:22" ht="41.4" x14ac:dyDescent="0.3">
      <c r="A34" s="163" t="s">
        <v>128</v>
      </c>
      <c r="B34" s="29" t="s">
        <v>46</v>
      </c>
      <c r="C34" s="48">
        <v>4</v>
      </c>
      <c r="D34" s="259"/>
      <c r="E34" s="217"/>
      <c r="F34" s="192"/>
      <c r="G34" s="27"/>
      <c r="H34" s="27"/>
      <c r="I34" s="199"/>
      <c r="J34" s="217"/>
      <c r="K34" s="27" t="s">
        <v>0</v>
      </c>
      <c r="L34" s="27" t="s">
        <v>0</v>
      </c>
      <c r="M34" s="27" t="s">
        <v>0</v>
      </c>
      <c r="N34" s="27" t="s">
        <v>0</v>
      </c>
    </row>
    <row r="35" spans="1:22" ht="41.4" x14ac:dyDescent="0.3">
      <c r="A35" s="163" t="s">
        <v>127</v>
      </c>
      <c r="B35" s="29" t="s">
        <v>46</v>
      </c>
      <c r="C35" s="48">
        <v>4</v>
      </c>
      <c r="D35" s="259"/>
      <c r="E35" s="217"/>
      <c r="F35" s="192"/>
      <c r="G35" s="27"/>
      <c r="H35" s="27"/>
      <c r="I35" s="199"/>
      <c r="J35" s="217"/>
      <c r="K35" s="27" t="s">
        <v>0</v>
      </c>
      <c r="L35" s="27" t="s">
        <v>0</v>
      </c>
      <c r="M35" s="27" t="s">
        <v>0</v>
      </c>
      <c r="N35" s="27" t="s">
        <v>0</v>
      </c>
    </row>
    <row r="36" spans="1:22" ht="41.4" x14ac:dyDescent="0.3">
      <c r="A36" s="163" t="s">
        <v>129</v>
      </c>
      <c r="B36" s="29" t="s">
        <v>46</v>
      </c>
      <c r="C36" s="48">
        <v>4</v>
      </c>
      <c r="D36" s="259"/>
      <c r="E36" s="217"/>
      <c r="F36" s="192"/>
      <c r="G36" s="27"/>
      <c r="H36" s="27"/>
      <c r="I36" s="199"/>
      <c r="J36" s="217"/>
      <c r="K36" s="27" t="s">
        <v>0</v>
      </c>
      <c r="L36" s="27" t="s">
        <v>0</v>
      </c>
      <c r="M36" s="27" t="s">
        <v>0</v>
      </c>
      <c r="N36" s="27" t="s">
        <v>0</v>
      </c>
    </row>
    <row r="37" spans="1:22" x14ac:dyDescent="0.3">
      <c r="A37" s="43" t="s">
        <v>37</v>
      </c>
      <c r="B37" s="24"/>
      <c r="C37" s="42"/>
      <c r="D37" s="260" t="e">
        <f t="shared" ref="D37:N37" si="2">SUM(VLOOKUP(D29,Agree_Disag_3_pt,2,FALSE)+
VLOOKUP(D30,Agree_Disag_3_pt,2,FALSE)+
VLOOKUP(D31,Agree_Disag_3_pt,2,FALSE)+
VLOOKUP(D32,Agree_Disag_3_pt,2,FALSE)+
VLOOKUP(D33,Agree_Disag_3_pt,2,FALSE)+
VLOOKUP(D34,Agree_Disag_3_pt,2,FALSE)+
VLOOKUP(D35,Agree_Disag_3_pt,2,FALSE)+
VLOOKUP(D36,Agree_Disag_3_pt,2,FALSE))</f>
        <v>#N/A</v>
      </c>
      <c r="E37" s="219" t="e">
        <f t="shared" si="2"/>
        <v>#N/A</v>
      </c>
      <c r="F37" s="195" t="e">
        <f t="shared" si="2"/>
        <v>#N/A</v>
      </c>
      <c r="G37" s="189" t="e">
        <f t="shared" si="2"/>
        <v>#N/A</v>
      </c>
      <c r="H37" s="9" t="e">
        <f t="shared" si="2"/>
        <v>#N/A</v>
      </c>
      <c r="I37" s="201" t="e">
        <f t="shared" si="2"/>
        <v>#N/A</v>
      </c>
      <c r="J37" s="219" t="e">
        <f t="shared" si="2"/>
        <v>#N/A</v>
      </c>
      <c r="K37" s="9">
        <f t="shared" si="2"/>
        <v>32</v>
      </c>
      <c r="L37" s="9">
        <f t="shared" si="2"/>
        <v>32</v>
      </c>
      <c r="M37" s="9">
        <f t="shared" si="2"/>
        <v>32</v>
      </c>
      <c r="N37" s="9">
        <f t="shared" si="2"/>
        <v>32</v>
      </c>
    </row>
    <row r="38" spans="1:22" ht="41.4" x14ac:dyDescent="0.3">
      <c r="A38" s="50" t="s">
        <v>133</v>
      </c>
      <c r="B38" s="29" t="s">
        <v>47</v>
      </c>
      <c r="C38" s="48">
        <v>5</v>
      </c>
      <c r="D38" s="261"/>
      <c r="E38" s="220"/>
      <c r="F38" s="196"/>
      <c r="G38" s="49"/>
      <c r="H38" s="49"/>
      <c r="I38" s="202"/>
      <c r="J38" s="220"/>
      <c r="K38" s="49" t="s">
        <v>41</v>
      </c>
      <c r="L38" s="49" t="s">
        <v>41</v>
      </c>
      <c r="M38" s="49" t="s">
        <v>41</v>
      </c>
      <c r="N38" s="49" t="s">
        <v>41</v>
      </c>
    </row>
    <row r="39" spans="1:22" ht="29.25" customHeight="1" x14ac:dyDescent="0.3">
      <c r="A39" s="183" t="s">
        <v>171</v>
      </c>
      <c r="B39" s="52"/>
      <c r="C39" s="184"/>
      <c r="D39" s="261"/>
      <c r="E39" s="220"/>
      <c r="F39" s="196"/>
      <c r="G39" s="49"/>
      <c r="H39" s="49"/>
      <c r="I39" s="202"/>
      <c r="J39" s="220"/>
      <c r="K39" s="49"/>
      <c r="L39" s="49"/>
      <c r="M39" s="49"/>
      <c r="N39" s="49"/>
    </row>
    <row r="40" spans="1:22" ht="29.25" customHeight="1" x14ac:dyDescent="0.3">
      <c r="A40" s="183" t="s">
        <v>192</v>
      </c>
      <c r="B40" s="52"/>
      <c r="C40" s="184"/>
      <c r="D40" s="261"/>
      <c r="E40" s="220"/>
      <c r="F40" s="196"/>
      <c r="G40" s="49"/>
      <c r="H40" s="49"/>
      <c r="I40" s="202"/>
      <c r="J40" s="220"/>
      <c r="K40" s="49"/>
      <c r="L40" s="49"/>
      <c r="M40" s="49"/>
      <c r="N40" s="49"/>
    </row>
    <row r="41" spans="1:22" x14ac:dyDescent="0.3">
      <c r="A41" s="51" t="s">
        <v>37</v>
      </c>
      <c r="B41" s="52"/>
      <c r="C41" s="53"/>
      <c r="D41" s="260" t="e">
        <f t="shared" ref="D41:N41" si="3">VLOOKUP(D38,Foundational,2,FALSE)</f>
        <v>#N/A</v>
      </c>
      <c r="E41" s="219" t="e">
        <f t="shared" si="3"/>
        <v>#N/A</v>
      </c>
      <c r="F41" s="195" t="e">
        <f t="shared" si="3"/>
        <v>#N/A</v>
      </c>
      <c r="G41" s="189" t="e">
        <f t="shared" si="3"/>
        <v>#N/A</v>
      </c>
      <c r="H41" s="9" t="e">
        <f t="shared" si="3"/>
        <v>#N/A</v>
      </c>
      <c r="I41" s="201" t="e">
        <f t="shared" si="3"/>
        <v>#N/A</v>
      </c>
      <c r="J41" s="219" t="e">
        <f t="shared" si="3"/>
        <v>#N/A</v>
      </c>
      <c r="K41" s="9">
        <f t="shared" si="3"/>
        <v>5</v>
      </c>
      <c r="L41" s="9">
        <f t="shared" si="3"/>
        <v>5</v>
      </c>
      <c r="M41" s="9">
        <f t="shared" si="3"/>
        <v>5</v>
      </c>
      <c r="N41" s="9">
        <f t="shared" si="3"/>
        <v>5</v>
      </c>
    </row>
    <row r="42" spans="1:22" s="117" customFormat="1" x14ac:dyDescent="0.3">
      <c r="A42" s="54" t="s">
        <v>21</v>
      </c>
      <c r="B42" s="54"/>
      <c r="C42" s="55">
        <f>SUM(C8:C38)</f>
        <v>81</v>
      </c>
      <c r="D42" s="264"/>
      <c r="E42" s="249"/>
      <c r="F42" s="249"/>
      <c r="G42" s="237"/>
      <c r="H42" s="237"/>
      <c r="I42" s="237"/>
      <c r="J42" s="249"/>
      <c r="K42" s="13"/>
      <c r="L42" s="13"/>
      <c r="M42" s="13"/>
      <c r="N42" s="13"/>
      <c r="O42" s="19"/>
      <c r="P42" s="4"/>
      <c r="Q42" s="4"/>
      <c r="R42" s="4"/>
      <c r="S42" s="4"/>
      <c r="T42" s="4"/>
      <c r="U42" s="4"/>
      <c r="V42" s="4"/>
    </row>
    <row r="43" spans="1:22" s="117" customFormat="1" ht="18" x14ac:dyDescent="0.3">
      <c r="A43" s="54" t="s">
        <v>36</v>
      </c>
      <c r="B43" s="52"/>
      <c r="C43" s="55"/>
      <c r="D43" s="262" t="e">
        <f t="shared" ref="D43:N43" si="4">SUM(D41,D37,D27,D24,D10)</f>
        <v>#N/A</v>
      </c>
      <c r="E43" s="221" t="e">
        <f t="shared" si="4"/>
        <v>#N/A</v>
      </c>
      <c r="F43" s="197" t="e">
        <f t="shared" si="4"/>
        <v>#N/A</v>
      </c>
      <c r="G43" s="190" t="e">
        <f t="shared" si="4"/>
        <v>#N/A</v>
      </c>
      <c r="H43" s="10" t="e">
        <f t="shared" si="4"/>
        <v>#N/A</v>
      </c>
      <c r="I43" s="203" t="e">
        <f t="shared" si="4"/>
        <v>#N/A</v>
      </c>
      <c r="J43" s="221" t="e">
        <f t="shared" si="4"/>
        <v>#N/A</v>
      </c>
      <c r="K43" s="10">
        <f t="shared" si="4"/>
        <v>81</v>
      </c>
      <c r="L43" s="10">
        <f t="shared" si="4"/>
        <v>81</v>
      </c>
      <c r="M43" s="10">
        <f t="shared" si="4"/>
        <v>81</v>
      </c>
      <c r="N43" s="10">
        <f t="shared" si="4"/>
        <v>81</v>
      </c>
      <c r="O43" s="19"/>
      <c r="P43" s="4"/>
      <c r="Q43" s="4"/>
      <c r="R43" s="4"/>
      <c r="S43" s="4"/>
      <c r="T43" s="4"/>
      <c r="U43" s="4"/>
      <c r="V43" s="4"/>
    </row>
    <row r="44" spans="1:22" s="117" customFormat="1" ht="15" thickBot="1" x14ac:dyDescent="0.35">
      <c r="A44" s="68" t="s">
        <v>48</v>
      </c>
      <c r="B44" s="39"/>
      <c r="C44" s="69"/>
      <c r="D44" s="263"/>
      <c r="E44" s="222"/>
      <c r="F44" s="198"/>
      <c r="G44" s="27"/>
      <c r="H44" s="12"/>
      <c r="I44" s="204"/>
      <c r="J44" s="222"/>
      <c r="K44" s="12"/>
      <c r="L44" s="12"/>
      <c r="M44" s="12"/>
      <c r="N44" s="12"/>
      <c r="O44" s="19"/>
      <c r="P44" s="4"/>
      <c r="Q44" s="4"/>
      <c r="R44" s="4"/>
      <c r="S44" s="4"/>
      <c r="T44" s="4"/>
      <c r="U44" s="4"/>
      <c r="V44" s="4"/>
    </row>
    <row r="45" spans="1:22" ht="72.599999999999994" thickBot="1" x14ac:dyDescent="0.35">
      <c r="A45" s="65" t="s">
        <v>260</v>
      </c>
      <c r="B45" s="66"/>
      <c r="C45" s="67"/>
      <c r="D45" s="21"/>
      <c r="E45" s="21"/>
      <c r="F45" s="21"/>
      <c r="G45" s="21"/>
      <c r="H45" s="21"/>
      <c r="I45" s="21"/>
      <c r="J45" s="21"/>
      <c r="K45" s="21"/>
      <c r="L45" s="21"/>
      <c r="M45" s="21"/>
      <c r="N45" s="22"/>
    </row>
    <row r="46" spans="1:22" x14ac:dyDescent="0.3">
      <c r="A46" s="14"/>
      <c r="B46" s="17"/>
      <c r="C46" s="15"/>
      <c r="D46" s="11"/>
      <c r="E46" s="11"/>
      <c r="F46" s="11"/>
      <c r="G46" s="11"/>
      <c r="H46" s="11"/>
      <c r="I46" s="11"/>
      <c r="J46" s="11"/>
      <c r="K46" s="11"/>
      <c r="L46" s="11"/>
      <c r="M46" s="11"/>
      <c r="N46" s="11"/>
    </row>
    <row r="47" spans="1:22" x14ac:dyDescent="0.3">
      <c r="A47" s="14"/>
      <c r="B47" s="17"/>
      <c r="C47" s="15"/>
      <c r="D47" s="11"/>
      <c r="E47" s="11"/>
      <c r="F47" s="11"/>
      <c r="G47" s="11"/>
      <c r="H47" s="11"/>
      <c r="I47" s="11"/>
      <c r="J47" s="11"/>
      <c r="K47" s="11"/>
      <c r="L47" s="11"/>
      <c r="M47" s="11"/>
      <c r="N47" s="11"/>
    </row>
    <row r="48" spans="1:22" x14ac:dyDescent="0.3">
      <c r="A48" s="14"/>
      <c r="B48" s="17"/>
      <c r="C48" s="15"/>
      <c r="D48" s="11"/>
      <c r="E48" s="11"/>
      <c r="F48" s="11"/>
      <c r="G48" s="11"/>
      <c r="H48" s="11"/>
      <c r="I48" s="11"/>
      <c r="J48" s="11"/>
      <c r="K48" s="11"/>
      <c r="L48" s="11"/>
      <c r="M48" s="11"/>
      <c r="N48" s="11"/>
    </row>
    <row r="49" spans="1:22" x14ac:dyDescent="0.3">
      <c r="A49" s="14"/>
      <c r="B49" s="17"/>
      <c r="C49" s="15"/>
      <c r="D49" s="11"/>
      <c r="E49" s="11"/>
      <c r="F49" s="11"/>
      <c r="G49" s="11"/>
      <c r="H49" s="11"/>
      <c r="I49" s="11"/>
      <c r="J49" s="11"/>
      <c r="K49" s="11"/>
      <c r="L49" s="11"/>
      <c r="M49" s="11"/>
      <c r="N49" s="11"/>
    </row>
    <row r="50" spans="1:22" x14ac:dyDescent="0.3">
      <c r="A50" s="14"/>
      <c r="B50" s="17"/>
      <c r="C50" s="15"/>
      <c r="D50" s="11"/>
      <c r="E50" s="11"/>
      <c r="F50" s="11"/>
      <c r="G50" s="11"/>
      <c r="H50" s="11"/>
      <c r="I50" s="11"/>
      <c r="J50" s="11"/>
      <c r="K50" s="11"/>
      <c r="L50" s="11"/>
      <c r="M50" s="11"/>
      <c r="N50" s="11"/>
    </row>
    <row r="51" spans="1:22" x14ac:dyDescent="0.3">
      <c r="A51" s="14"/>
      <c r="B51" s="17"/>
      <c r="C51" s="15"/>
      <c r="D51" s="11"/>
      <c r="E51" s="11"/>
      <c r="F51" s="11"/>
      <c r="G51" s="11"/>
      <c r="H51" s="11"/>
      <c r="I51" s="11"/>
      <c r="J51" s="11"/>
      <c r="K51" s="11"/>
      <c r="L51" s="11"/>
      <c r="M51" s="11"/>
      <c r="N51" s="11"/>
    </row>
    <row r="52" spans="1:22" x14ac:dyDescent="0.3">
      <c r="A52" s="14"/>
      <c r="B52" s="17"/>
      <c r="C52" s="15"/>
      <c r="D52" s="11"/>
      <c r="E52" s="11"/>
      <c r="F52" s="11"/>
      <c r="G52" s="11"/>
      <c r="H52" s="11"/>
      <c r="I52" s="11"/>
      <c r="J52" s="11"/>
      <c r="K52" s="11"/>
      <c r="L52" s="11"/>
      <c r="M52" s="11"/>
      <c r="N52" s="11"/>
    </row>
    <row r="53" spans="1:22" x14ac:dyDescent="0.3">
      <c r="A53" s="14"/>
      <c r="B53" s="17"/>
      <c r="C53" s="15"/>
      <c r="D53" s="11"/>
      <c r="E53" s="11"/>
      <c r="F53" s="11"/>
      <c r="G53" s="11"/>
      <c r="H53" s="11"/>
      <c r="I53" s="11"/>
      <c r="J53" s="11"/>
      <c r="K53" s="11"/>
      <c r="L53" s="11"/>
      <c r="M53" s="11"/>
      <c r="N53" s="11"/>
    </row>
    <row r="54" spans="1:22" x14ac:dyDescent="0.3">
      <c r="A54" s="14"/>
      <c r="B54" s="17"/>
      <c r="C54" s="15"/>
      <c r="D54" s="11"/>
      <c r="E54" s="11"/>
      <c r="F54" s="11"/>
      <c r="G54" s="11"/>
      <c r="H54" s="11"/>
      <c r="I54" s="11"/>
      <c r="J54" s="11"/>
      <c r="K54" s="11"/>
      <c r="L54" s="11"/>
      <c r="M54" s="11"/>
      <c r="N54" s="11"/>
    </row>
    <row r="55" spans="1:22" x14ac:dyDescent="0.3">
      <c r="A55" s="14"/>
      <c r="B55" s="17"/>
      <c r="C55" s="15"/>
      <c r="D55" s="11"/>
      <c r="E55" s="11"/>
      <c r="F55" s="11"/>
      <c r="G55" s="11"/>
      <c r="H55" s="11"/>
      <c r="I55" s="11"/>
      <c r="J55" s="11"/>
      <c r="K55" s="11"/>
      <c r="L55" s="11"/>
      <c r="M55" s="11"/>
      <c r="N55" s="11"/>
    </row>
    <row r="56" spans="1:22" x14ac:dyDescent="0.3">
      <c r="A56" s="14"/>
      <c r="B56" s="17"/>
      <c r="C56" s="15"/>
      <c r="D56" s="11"/>
      <c r="E56" s="11"/>
      <c r="F56" s="11"/>
      <c r="G56" s="11"/>
      <c r="H56" s="11"/>
      <c r="I56" s="11"/>
      <c r="J56" s="11"/>
      <c r="K56" s="11"/>
      <c r="L56" s="11"/>
      <c r="M56" s="11"/>
      <c r="N56" s="11"/>
      <c r="P56" s="71"/>
      <c r="Q56" s="71"/>
      <c r="R56" s="71"/>
      <c r="S56" s="71"/>
      <c r="T56" s="71"/>
      <c r="U56" s="71"/>
      <c r="V56" s="71"/>
    </row>
    <row r="57" spans="1:22" x14ac:dyDescent="0.3">
      <c r="A57" s="14"/>
      <c r="B57" s="17"/>
      <c r="C57" s="15"/>
      <c r="D57" s="11"/>
      <c r="E57" s="11"/>
      <c r="F57" s="11"/>
      <c r="G57" s="11"/>
      <c r="H57" s="11"/>
      <c r="I57" s="11"/>
      <c r="J57" s="11"/>
      <c r="K57" s="11"/>
      <c r="L57" s="11"/>
      <c r="M57" s="11"/>
      <c r="N57" s="11"/>
      <c r="P57" s="71"/>
      <c r="Q57" s="71"/>
      <c r="R57" s="71"/>
      <c r="S57" s="71"/>
      <c r="T57" s="71"/>
      <c r="U57" s="71"/>
      <c r="V57" s="71"/>
    </row>
    <row r="58" spans="1:22" x14ac:dyDescent="0.3">
      <c r="A58" s="14"/>
      <c r="B58" s="17"/>
      <c r="C58" s="15"/>
      <c r="D58" s="11"/>
      <c r="E58" s="11"/>
      <c r="F58" s="11"/>
      <c r="G58" s="11"/>
      <c r="H58" s="11"/>
      <c r="I58" s="11"/>
      <c r="J58" s="11"/>
      <c r="K58" s="11"/>
      <c r="L58" s="11"/>
      <c r="M58" s="11"/>
      <c r="N58" s="11"/>
      <c r="P58" s="71"/>
      <c r="Q58" s="71"/>
      <c r="R58" s="71"/>
      <c r="S58" s="71"/>
      <c r="T58" s="71"/>
      <c r="U58" s="71"/>
      <c r="V58" s="71"/>
    </row>
    <row r="59" spans="1:22" x14ac:dyDescent="0.3">
      <c r="A59" s="14"/>
      <c r="B59" s="17"/>
      <c r="C59" s="15"/>
      <c r="D59" s="11"/>
      <c r="E59" s="11"/>
      <c r="F59" s="11"/>
      <c r="G59" s="11"/>
      <c r="H59" s="11"/>
      <c r="I59" s="11"/>
      <c r="J59" s="11"/>
      <c r="K59" s="11"/>
      <c r="L59" s="11"/>
      <c r="M59" s="11"/>
      <c r="N59" s="11"/>
      <c r="P59" s="71"/>
      <c r="Q59" s="71"/>
      <c r="R59" s="71"/>
      <c r="S59" s="71"/>
      <c r="T59" s="71"/>
      <c r="U59" s="71"/>
      <c r="V59" s="71"/>
    </row>
    <row r="60" spans="1:22" x14ac:dyDescent="0.3">
      <c r="A60" s="14"/>
      <c r="B60" s="17"/>
      <c r="C60" s="15"/>
      <c r="D60" s="11"/>
      <c r="E60" s="11"/>
      <c r="F60" s="11"/>
      <c r="G60" s="11"/>
      <c r="H60" s="11"/>
      <c r="I60" s="11"/>
      <c r="J60" s="11"/>
      <c r="K60" s="11"/>
      <c r="L60" s="11"/>
      <c r="M60" s="11"/>
      <c r="N60" s="11"/>
      <c r="P60" s="71"/>
      <c r="Q60" s="71"/>
      <c r="R60" s="71"/>
      <c r="S60" s="71"/>
      <c r="T60" s="71"/>
      <c r="U60" s="71"/>
      <c r="V60" s="71"/>
    </row>
    <row r="61" spans="1:22" x14ac:dyDescent="0.3">
      <c r="A61" s="14"/>
      <c r="B61" s="17"/>
      <c r="C61" s="15"/>
      <c r="D61" s="11"/>
      <c r="E61" s="11"/>
      <c r="F61" s="11"/>
      <c r="G61" s="11"/>
      <c r="H61" s="11"/>
      <c r="I61" s="11"/>
      <c r="J61" s="11"/>
      <c r="K61" s="11"/>
      <c r="L61" s="11"/>
      <c r="M61" s="11"/>
      <c r="N61" s="11"/>
      <c r="P61" s="71"/>
      <c r="Q61" s="71"/>
      <c r="R61" s="71"/>
      <c r="S61" s="71"/>
      <c r="T61" s="71"/>
      <c r="U61" s="71"/>
      <c r="V61" s="71"/>
    </row>
    <row r="62" spans="1:22" x14ac:dyDescent="0.3">
      <c r="A62" s="14"/>
      <c r="B62" s="17"/>
      <c r="C62" s="15"/>
      <c r="D62" s="11"/>
      <c r="E62" s="11"/>
      <c r="F62" s="11"/>
      <c r="G62" s="11"/>
      <c r="H62" s="11"/>
      <c r="I62" s="11"/>
      <c r="J62" s="11"/>
      <c r="K62" s="11"/>
      <c r="L62" s="11"/>
      <c r="M62" s="11"/>
      <c r="N62" s="11"/>
      <c r="P62" s="71"/>
      <c r="Q62" s="71"/>
      <c r="R62" s="71"/>
      <c r="S62" s="71"/>
      <c r="T62" s="71"/>
      <c r="U62" s="71"/>
      <c r="V62" s="71"/>
    </row>
    <row r="63" spans="1:22" x14ac:dyDescent="0.3">
      <c r="A63" s="14"/>
      <c r="B63" s="17"/>
      <c r="C63" s="15"/>
      <c r="D63" s="11"/>
      <c r="E63" s="11"/>
      <c r="F63" s="11"/>
      <c r="G63" s="11"/>
      <c r="H63" s="11"/>
      <c r="I63" s="11"/>
      <c r="J63" s="11"/>
      <c r="K63" s="11"/>
      <c r="L63" s="11"/>
      <c r="M63" s="11"/>
      <c r="N63" s="11"/>
      <c r="P63" s="71"/>
      <c r="Q63" s="71"/>
      <c r="R63" s="71"/>
      <c r="S63" s="71"/>
      <c r="T63" s="71"/>
      <c r="U63" s="71"/>
      <c r="V63" s="71"/>
    </row>
    <row r="64" spans="1:22" x14ac:dyDescent="0.3">
      <c r="A64" s="14"/>
      <c r="B64" s="17"/>
      <c r="C64" s="15"/>
      <c r="D64" s="11"/>
      <c r="E64" s="11"/>
      <c r="F64" s="11"/>
      <c r="G64" s="11"/>
      <c r="H64" s="11"/>
      <c r="I64" s="11"/>
      <c r="J64" s="11"/>
      <c r="K64" s="11"/>
      <c r="L64" s="11"/>
      <c r="M64" s="11"/>
      <c r="N64" s="11"/>
      <c r="P64" s="71"/>
      <c r="Q64" s="71"/>
      <c r="R64" s="71"/>
      <c r="S64" s="71"/>
      <c r="T64" s="71"/>
      <c r="U64" s="71"/>
      <c r="V64" s="71"/>
    </row>
    <row r="65" spans="1:22" x14ac:dyDescent="0.3">
      <c r="A65" s="14"/>
      <c r="B65" s="17"/>
      <c r="C65" s="15"/>
      <c r="D65" s="11"/>
      <c r="E65" s="11"/>
      <c r="F65" s="11"/>
      <c r="G65" s="11"/>
      <c r="H65" s="11"/>
      <c r="I65" s="11"/>
      <c r="J65" s="11"/>
      <c r="K65" s="11"/>
      <c r="L65" s="11"/>
      <c r="M65" s="11"/>
      <c r="N65" s="11"/>
      <c r="P65" s="71"/>
      <c r="Q65" s="71"/>
      <c r="R65" s="71"/>
      <c r="S65" s="71"/>
      <c r="T65" s="71"/>
      <c r="U65" s="71"/>
      <c r="V65" s="71"/>
    </row>
    <row r="66" spans="1:22" x14ac:dyDescent="0.3">
      <c r="A66" s="14"/>
      <c r="B66" s="17"/>
      <c r="C66" s="15"/>
      <c r="D66" s="11"/>
      <c r="E66" s="11"/>
      <c r="F66" s="11"/>
      <c r="G66" s="11"/>
      <c r="H66" s="11"/>
      <c r="I66" s="11"/>
      <c r="J66" s="11"/>
      <c r="K66" s="11"/>
      <c r="L66" s="11"/>
      <c r="M66" s="11"/>
      <c r="N66" s="11"/>
      <c r="P66" s="71"/>
      <c r="Q66" s="71"/>
      <c r="R66" s="71"/>
      <c r="S66" s="71"/>
      <c r="T66" s="71"/>
      <c r="U66" s="71"/>
      <c r="V66" s="71"/>
    </row>
    <row r="67" spans="1:22" x14ac:dyDescent="0.3">
      <c r="A67" s="14"/>
      <c r="B67" s="17"/>
      <c r="C67" s="15"/>
      <c r="D67" s="11"/>
      <c r="E67" s="11"/>
      <c r="F67" s="11"/>
      <c r="G67" s="11"/>
      <c r="H67" s="11"/>
      <c r="I67" s="11"/>
      <c r="J67" s="11"/>
      <c r="K67" s="11"/>
      <c r="L67" s="11"/>
      <c r="M67" s="11"/>
      <c r="N67" s="11"/>
      <c r="P67" s="71"/>
      <c r="Q67" s="71"/>
      <c r="R67" s="71"/>
      <c r="S67" s="71"/>
      <c r="T67" s="71"/>
      <c r="U67" s="71"/>
      <c r="V67" s="71"/>
    </row>
    <row r="68" spans="1:22" x14ac:dyDescent="0.3">
      <c r="A68" s="14"/>
      <c r="B68" s="17"/>
      <c r="C68" s="15"/>
      <c r="D68" s="11"/>
      <c r="E68" s="11"/>
      <c r="F68" s="11"/>
      <c r="G68" s="11"/>
      <c r="H68" s="11"/>
      <c r="I68" s="11"/>
      <c r="J68" s="11"/>
      <c r="K68" s="11"/>
      <c r="L68" s="11"/>
      <c r="M68" s="11"/>
      <c r="N68" s="11"/>
      <c r="P68" s="71"/>
      <c r="Q68" s="71"/>
      <c r="R68" s="71"/>
      <c r="S68" s="71"/>
      <c r="T68" s="71"/>
      <c r="U68" s="71"/>
      <c r="V68" s="71"/>
    </row>
    <row r="69" spans="1:22" x14ac:dyDescent="0.3">
      <c r="A69" s="14"/>
      <c r="B69" s="17"/>
      <c r="C69" s="15"/>
      <c r="D69" s="11"/>
      <c r="E69" s="11"/>
      <c r="F69" s="11"/>
      <c r="G69" s="11"/>
      <c r="H69" s="11"/>
      <c r="I69" s="11"/>
      <c r="J69" s="11"/>
      <c r="K69" s="11"/>
      <c r="L69" s="11"/>
      <c r="M69" s="11"/>
      <c r="N69" s="11"/>
      <c r="P69" s="71"/>
      <c r="Q69" s="71"/>
      <c r="R69" s="71"/>
      <c r="S69" s="71"/>
      <c r="T69" s="71"/>
      <c r="U69" s="71"/>
      <c r="V69" s="71"/>
    </row>
    <row r="70" spans="1:22" x14ac:dyDescent="0.3">
      <c r="V70" s="71"/>
    </row>
  </sheetData>
  <sheetProtection formatCells="0" formatColumns="0" formatRows="0" insertColumns="0" insertRows="0" insertHyperlinks="0" autoFilter="0" pivotTables="0"/>
  <mergeCells count="5">
    <mergeCell ref="A3:C3"/>
    <mergeCell ref="B1:C1"/>
    <mergeCell ref="F1:J1"/>
    <mergeCell ref="A2:C2"/>
    <mergeCell ref="A12:C12"/>
  </mergeCells>
  <dataValidations count="1">
    <dataValidation type="list" allowBlank="1" showInputMessage="1" showErrorMessage="1" prompt="Please fill in the blank from the list of options" sqref="D39:J39">
      <formula1>FIT_Themes</formula1>
    </dataValidation>
  </dataValidations>
  <pageMargins left="0.7" right="0.7" top="0.75" bottom="0.75" header="0.3" footer="0.3"/>
  <pageSetup scale="91" fitToHeight="0"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prompt="Please fill in the blank from the list of options">
          <x14:formula1>
            <xm:f>Definitions!$B$21:$B$23</xm:f>
          </x14:formula1>
          <xm:sqref>K38:N40 D38:J38</xm:sqref>
        </x14:dataValidation>
        <x14:dataValidation type="list" allowBlank="1" showInputMessage="1" showErrorMessage="1" prompt="Please fill in the blank from the list of options">
          <x14:formula1>
            <xm:f>Definitions!$B$2:$B$3</xm:f>
          </x14:formula1>
          <xm:sqref>D40:J40</xm:sqref>
        </x14:dataValidation>
        <x14:dataValidation type="list" allowBlank="1" showInputMessage="1" showErrorMessage="1">
          <x14:formula1>
            <xm:f>Definitions!$B$7:$B$11</xm:f>
          </x14:formula1>
          <xm:sqref>D15:N18 D20:N23 D26:N26</xm:sqref>
        </x14:dataValidation>
        <x14:dataValidation type="list" allowBlank="1" showInputMessage="1" showErrorMessage="1">
          <x14:formula1>
            <xm:f>Definitions!$B$15:$B$17</xm:f>
          </x14:formula1>
          <xm:sqref>D29:N36</xm:sqref>
        </x14:dataValidation>
        <x14:dataValidation type="list" showInputMessage="1" showErrorMessage="1" promptTitle="Yes-No">
          <x14:formula1>
            <xm:f>Definitions!$B$2:$B$3</xm:f>
          </x14:formula1>
          <xm:sqref>D8:N9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7"/>
  <sheetViews>
    <sheetView zoomScale="90" zoomScaleNormal="90" workbookViewId="0">
      <pane xSplit="3" ySplit="6" topLeftCell="D7" activePane="bottomRight" state="frozenSplit"/>
      <selection activeCell="L31" sqref="L31"/>
      <selection pane="topRight" activeCell="D1" sqref="D1"/>
      <selection pane="bottomLeft" activeCell="A51" sqref="A51"/>
      <selection pane="bottomRight" activeCell="D24" sqref="D24:J24"/>
    </sheetView>
  </sheetViews>
  <sheetFormatPr defaultColWidth="9.109375" defaultRowHeight="14.4" x14ac:dyDescent="0.3"/>
  <cols>
    <col min="1" max="1" width="70.6640625" style="3" customWidth="1"/>
    <col min="2" max="2" width="18.5546875" style="16" bestFit="1" customWidth="1"/>
    <col min="3" max="3" width="9.6640625" style="5" customWidth="1"/>
    <col min="4" max="4" width="11.77734375" style="8" customWidth="1"/>
    <col min="5" max="10" width="8.88671875" style="8" customWidth="1"/>
    <col min="11" max="14" width="8.88671875" style="8" hidden="1" customWidth="1"/>
    <col min="15" max="15" width="9.109375" style="18"/>
    <col min="16" max="21" width="8.88671875" customWidth="1"/>
    <col min="22" max="16384" width="9.109375" style="71"/>
  </cols>
  <sheetData>
    <row r="1" spans="1:25" ht="23.4" x14ac:dyDescent="0.3">
      <c r="A1" s="107" t="s">
        <v>43</v>
      </c>
      <c r="B1" s="282"/>
      <c r="C1" s="282"/>
      <c r="D1" s="108"/>
      <c r="E1" s="105" t="s">
        <v>54</v>
      </c>
      <c r="F1" s="283"/>
      <c r="G1" s="283"/>
      <c r="H1" s="283"/>
      <c r="I1" s="283"/>
      <c r="J1" s="283"/>
      <c r="K1" s="108"/>
      <c r="L1" s="108"/>
      <c r="M1" s="108"/>
      <c r="N1" s="108"/>
    </row>
    <row r="2" spans="1:25" ht="58.8" customHeight="1" thickBot="1" x14ac:dyDescent="0.35">
      <c r="A2" s="284" t="s">
        <v>259</v>
      </c>
      <c r="B2" s="284"/>
      <c r="C2" s="284"/>
      <c r="D2" s="113"/>
      <c r="E2" s="114"/>
      <c r="F2" s="115"/>
      <c r="G2" s="115"/>
      <c r="H2" s="115"/>
      <c r="I2" s="115"/>
      <c r="J2" s="115"/>
      <c r="K2" s="113"/>
      <c r="L2" s="113"/>
      <c r="M2" s="113"/>
      <c r="N2" s="116"/>
    </row>
    <row r="3" spans="1:25" ht="28.2" customHeight="1" x14ac:dyDescent="0.3">
      <c r="A3" s="285" t="s">
        <v>262</v>
      </c>
      <c r="B3" s="285"/>
      <c r="C3" s="285"/>
      <c r="D3" s="11"/>
      <c r="E3" s="11"/>
      <c r="F3" s="11"/>
      <c r="G3" s="11"/>
      <c r="H3" s="11"/>
      <c r="I3" s="11"/>
      <c r="J3" s="11"/>
      <c r="K3" s="11"/>
      <c r="L3" s="11"/>
      <c r="M3" s="11"/>
      <c r="N3" s="11"/>
    </row>
    <row r="4" spans="1:25" ht="28.8" x14ac:dyDescent="0.3">
      <c r="A4" s="62"/>
      <c r="B4" s="109" t="s">
        <v>35</v>
      </c>
      <c r="C4" s="61" t="s">
        <v>50</v>
      </c>
      <c r="D4" s="11"/>
      <c r="E4" s="11"/>
      <c r="F4" s="11"/>
      <c r="G4" s="11"/>
      <c r="H4" s="11"/>
      <c r="I4" s="11"/>
      <c r="J4" s="11"/>
      <c r="K4" s="11"/>
      <c r="L4" s="11"/>
      <c r="M4" s="11"/>
      <c r="N4" s="11"/>
    </row>
    <row r="5" spans="1:25" s="117" customFormat="1" x14ac:dyDescent="0.3">
      <c r="A5" s="44" t="s">
        <v>2</v>
      </c>
      <c r="B5" s="110"/>
      <c r="C5" s="73"/>
      <c r="D5" s="223" t="str">
        <f>Proposals!C2</f>
        <v>01</v>
      </c>
      <c r="E5" s="211" t="str">
        <f>Proposals!C3</f>
        <v>02</v>
      </c>
      <c r="F5" s="231" t="str">
        <f>Proposals!C4</f>
        <v>03</v>
      </c>
      <c r="G5" s="231" t="str">
        <f>Proposals!C5</f>
        <v>04</v>
      </c>
      <c r="H5" s="231" t="str">
        <f>Proposals!C6</f>
        <v>05</v>
      </c>
      <c r="I5" s="231" t="str">
        <f>Proposals!C7</f>
        <v>06</v>
      </c>
      <c r="J5" s="211" t="str">
        <f>Proposals!C8</f>
        <v>07</v>
      </c>
      <c r="K5" s="111" t="s">
        <v>10</v>
      </c>
      <c r="L5" s="111" t="s">
        <v>11</v>
      </c>
      <c r="M5" s="111" t="s">
        <v>12</v>
      </c>
      <c r="N5" s="111" t="s">
        <v>13</v>
      </c>
      <c r="O5" s="19"/>
      <c r="P5" s="4"/>
      <c r="Q5" s="4"/>
      <c r="R5" s="4"/>
      <c r="S5" s="4"/>
      <c r="T5" s="4"/>
      <c r="U5" s="4"/>
    </row>
    <row r="6" spans="1:25" s="117" customFormat="1" ht="15" thickBot="1" x14ac:dyDescent="0.35">
      <c r="A6" s="112" t="s">
        <v>14</v>
      </c>
      <c r="B6" s="88"/>
      <c r="C6" s="89"/>
      <c r="D6" s="224" t="str">
        <f>Proposals!D2</f>
        <v>Hart-Brinkley</v>
      </c>
      <c r="E6" s="212" t="str">
        <f>Proposals!D3</f>
        <v>Nielsen</v>
      </c>
      <c r="F6" s="232" t="str">
        <f>Proposals!D4</f>
        <v>Callahan</v>
      </c>
      <c r="G6" s="232" t="str">
        <f>Proposals!D5</f>
        <v>Bowers</v>
      </c>
      <c r="H6" s="224" t="str">
        <f>Proposals!D6</f>
        <v>Barrows</v>
      </c>
      <c r="I6" s="232" t="str">
        <f>Proposals!D7</f>
        <v>Sharygin</v>
      </c>
      <c r="J6" s="212" t="str">
        <f>Proposals!D8</f>
        <v>Percy</v>
      </c>
      <c r="K6" s="90"/>
      <c r="L6" s="90"/>
      <c r="M6" s="90"/>
      <c r="N6" s="91"/>
      <c r="O6" s="19"/>
      <c r="P6" s="4"/>
      <c r="Q6" s="4"/>
      <c r="R6" s="4"/>
      <c r="S6" s="4"/>
      <c r="T6" s="4"/>
      <c r="U6" s="4"/>
    </row>
    <row r="7" spans="1:25" ht="18" x14ac:dyDescent="0.3">
      <c r="A7" s="154" t="s">
        <v>15</v>
      </c>
      <c r="B7" s="24"/>
      <c r="C7" s="25"/>
      <c r="D7" s="241"/>
      <c r="E7" s="241"/>
      <c r="F7" s="241"/>
      <c r="G7" s="241"/>
      <c r="H7" s="241"/>
      <c r="I7" s="241"/>
      <c r="J7" s="241"/>
      <c r="K7" s="11"/>
      <c r="L7" s="11"/>
      <c r="M7" s="11"/>
      <c r="N7" s="11"/>
    </row>
    <row r="8" spans="1:25" ht="27.6" x14ac:dyDescent="0.3">
      <c r="A8" s="28" t="s">
        <v>16</v>
      </c>
      <c r="B8" s="29" t="s">
        <v>45</v>
      </c>
      <c r="C8" s="30">
        <v>4</v>
      </c>
      <c r="D8" s="225"/>
      <c r="E8" s="27"/>
      <c r="F8" s="225"/>
      <c r="G8" s="225"/>
      <c r="H8" s="225"/>
      <c r="I8" s="225"/>
      <c r="J8" s="27"/>
      <c r="K8" s="27" t="s">
        <v>23</v>
      </c>
      <c r="L8" s="27" t="s">
        <v>23</v>
      </c>
      <c r="M8" s="27" t="s">
        <v>23</v>
      </c>
      <c r="N8" s="27" t="s">
        <v>23</v>
      </c>
    </row>
    <row r="9" spans="1:25" ht="28.8" x14ac:dyDescent="0.3">
      <c r="A9" s="28" t="s">
        <v>17</v>
      </c>
      <c r="B9" s="29" t="s">
        <v>45</v>
      </c>
      <c r="C9" s="30">
        <v>4</v>
      </c>
      <c r="D9" s="225"/>
      <c r="E9" s="27"/>
      <c r="F9" s="225"/>
      <c r="G9" s="225"/>
      <c r="H9" s="225"/>
      <c r="I9" s="225"/>
      <c r="J9" s="27"/>
      <c r="K9" s="27" t="s">
        <v>23</v>
      </c>
      <c r="L9" s="27" t="s">
        <v>23</v>
      </c>
      <c r="M9" s="27" t="s">
        <v>23</v>
      </c>
      <c r="N9" s="27" t="s">
        <v>23</v>
      </c>
    </row>
    <row r="10" spans="1:25" x14ac:dyDescent="0.3">
      <c r="A10" s="119" t="s">
        <v>37</v>
      </c>
      <c r="B10" s="120"/>
      <c r="C10" s="121"/>
      <c r="D10" s="226" t="e">
        <f>SUM(VLOOKUP(D8,Definitions!$B$2:$C$3,2,FALSE)+VLOOKUP(D9,Definitions!$B$2:$C$3,2,FALSE))</f>
        <v>#N/A</v>
      </c>
      <c r="E10" s="122" t="e">
        <f>SUM(VLOOKUP(E8,Definitions!$B$2:$C$3,2,FALSE)+VLOOKUP(E9,Definitions!$B$2:$C$3,2,FALSE))</f>
        <v>#N/A</v>
      </c>
      <c r="F10" s="226" t="e">
        <f>SUM(VLOOKUP(F8,Definitions!$B$2:$C$3,2,FALSE)+VLOOKUP(F9,Definitions!$B$2:$C$3,2,FALSE))</f>
        <v>#N/A</v>
      </c>
      <c r="G10" s="226" t="e">
        <f>SUM(VLOOKUP(G8,Definitions!$B$2:$C$3,2,FALSE)+VLOOKUP(G9,Definitions!$B$2:$C$3,2,FALSE))</f>
        <v>#N/A</v>
      </c>
      <c r="H10" s="226" t="e">
        <f>SUM(VLOOKUP(H8,Definitions!$B$2:$C$3,2,FALSE)+VLOOKUP(H9,Definitions!$B$2:$C$3,2,FALSE))</f>
        <v>#N/A</v>
      </c>
      <c r="I10" s="226" t="e">
        <f>SUM(VLOOKUP(I8,Definitions!$B$2:$C$3,2,FALSE)+VLOOKUP(I9,Definitions!$B$2:$C$3,2,FALSE))</f>
        <v>#N/A</v>
      </c>
      <c r="J10" s="122" t="e">
        <f>SUM(VLOOKUP(J8,Definitions!$B$2:$C$3,2,FALSE)+VLOOKUP(J9,Definitions!$B$2:$C$3,2,FALSE))</f>
        <v>#N/A</v>
      </c>
      <c r="K10" s="122">
        <f>SUM(VLOOKUP(K8,Definitions!$B$2:$C$3,2,FALSE)+VLOOKUP(K9,Definitions!$B$2:$C$3,2,FALSE))</f>
        <v>8</v>
      </c>
      <c r="L10" s="122">
        <f>SUM(VLOOKUP(L8,Definitions!$B$2:$C$3,2,FALSE)+VLOOKUP(L9,Definitions!$B$2:$C$3,2,FALSE))</f>
        <v>8</v>
      </c>
      <c r="M10" s="122">
        <f>SUM(VLOOKUP(M8,Definitions!$B$2:$C$3,2,FALSE)+VLOOKUP(M9,Definitions!$B$2:$C$3,2,FALSE))</f>
        <v>8</v>
      </c>
      <c r="N10" s="123">
        <f>SUM(VLOOKUP(N8,Definitions!$B$2:$C$3,2,FALSE)+VLOOKUP(N9,Definitions!$B$2:$C$3,2,FALSE))</f>
        <v>8</v>
      </c>
    </row>
    <row r="11" spans="1:25" ht="18" x14ac:dyDescent="0.3">
      <c r="A11" s="23" t="s">
        <v>111</v>
      </c>
      <c r="B11" s="24"/>
      <c r="C11" s="25"/>
      <c r="D11" s="233"/>
      <c r="E11" s="233"/>
      <c r="F11" s="233"/>
      <c r="G11" s="233"/>
      <c r="H11" s="233"/>
      <c r="I11" s="233"/>
      <c r="J11" s="11"/>
      <c r="K11" s="11"/>
      <c r="L11" s="11"/>
      <c r="M11" s="11"/>
      <c r="N11" s="11"/>
    </row>
    <row r="12" spans="1:25" ht="57" customHeight="1" x14ac:dyDescent="0.3">
      <c r="A12" s="31" t="s">
        <v>112</v>
      </c>
      <c r="B12" s="24"/>
      <c r="C12" s="26"/>
      <c r="D12" s="234"/>
      <c r="E12" s="234"/>
      <c r="F12" s="234"/>
      <c r="G12" s="234"/>
      <c r="H12" s="234"/>
      <c r="I12" s="234"/>
      <c r="J12" s="11"/>
      <c r="K12" s="11"/>
      <c r="L12" s="11"/>
      <c r="M12" s="11"/>
      <c r="N12" s="11"/>
    </row>
    <row r="13" spans="1:25" ht="6" customHeight="1" x14ac:dyDescent="0.3">
      <c r="A13" s="159"/>
      <c r="B13" s="59"/>
      <c r="C13" s="160"/>
      <c r="D13" s="125"/>
      <c r="E13" s="125"/>
      <c r="F13" s="125"/>
      <c r="G13" s="125"/>
      <c r="H13" s="125"/>
      <c r="I13" s="125"/>
      <c r="J13" s="125"/>
      <c r="K13" s="125"/>
      <c r="L13" s="125"/>
      <c r="M13" s="125"/>
      <c r="N13" s="126"/>
    </row>
    <row r="14" spans="1:25" x14ac:dyDescent="0.3">
      <c r="A14" s="32" t="s">
        <v>113</v>
      </c>
      <c r="B14" s="24"/>
      <c r="C14" s="33"/>
      <c r="D14" s="235"/>
      <c r="E14" s="235"/>
      <c r="F14" s="235"/>
      <c r="G14" s="235"/>
      <c r="H14" s="235"/>
      <c r="I14" s="235"/>
      <c r="J14" s="11"/>
      <c r="K14" s="11"/>
      <c r="L14" s="11"/>
      <c r="M14" s="11"/>
      <c r="N14" s="11"/>
    </row>
    <row r="15" spans="1:25" ht="60" x14ac:dyDescent="0.3">
      <c r="A15" s="47" t="s">
        <v>116</v>
      </c>
      <c r="B15" s="34" t="s">
        <v>44</v>
      </c>
      <c r="C15" s="30">
        <v>4</v>
      </c>
      <c r="D15" s="225"/>
      <c r="E15" s="27"/>
      <c r="F15" s="225"/>
      <c r="G15" s="225"/>
      <c r="H15" s="225"/>
      <c r="I15" s="225"/>
      <c r="J15" s="27"/>
      <c r="K15" s="27" t="s">
        <v>27</v>
      </c>
      <c r="L15" s="27" t="s">
        <v>27</v>
      </c>
      <c r="M15" s="27" t="s">
        <v>27</v>
      </c>
      <c r="N15" s="27" t="s">
        <v>27</v>
      </c>
    </row>
    <row r="16" spans="1:25" s="18" customFormat="1" ht="60" x14ac:dyDescent="0.3">
      <c r="A16" s="155" t="s">
        <v>114</v>
      </c>
      <c r="B16" s="34" t="s">
        <v>44</v>
      </c>
      <c r="C16" s="30">
        <v>4</v>
      </c>
      <c r="D16" s="225"/>
      <c r="E16" s="27"/>
      <c r="F16" s="225"/>
      <c r="G16" s="225"/>
      <c r="H16" s="225"/>
      <c r="I16" s="225"/>
      <c r="J16" s="27"/>
      <c r="K16" s="27" t="s">
        <v>27</v>
      </c>
      <c r="L16" s="27" t="s">
        <v>27</v>
      </c>
      <c r="M16" s="27" t="s">
        <v>27</v>
      </c>
      <c r="N16" s="27" t="s">
        <v>27</v>
      </c>
      <c r="P16"/>
      <c r="Q16"/>
      <c r="R16"/>
      <c r="S16"/>
      <c r="T16"/>
      <c r="U16"/>
      <c r="V16" s="71"/>
      <c r="W16" s="71"/>
      <c r="X16" s="71"/>
      <c r="Y16" s="71"/>
    </row>
    <row r="17" spans="1:25" s="18" customFormat="1" ht="60" x14ac:dyDescent="0.3">
      <c r="A17" s="162" t="s">
        <v>115</v>
      </c>
      <c r="B17" s="34" t="s">
        <v>44</v>
      </c>
      <c r="C17" s="30">
        <v>4</v>
      </c>
      <c r="D17" s="225"/>
      <c r="E17" s="27"/>
      <c r="F17" s="225"/>
      <c r="G17" s="225"/>
      <c r="H17" s="225"/>
      <c r="I17" s="225"/>
      <c r="J17" s="27"/>
      <c r="K17" s="27" t="s">
        <v>27</v>
      </c>
      <c r="L17" s="27" t="s">
        <v>27</v>
      </c>
      <c r="M17" s="27" t="s">
        <v>27</v>
      </c>
      <c r="N17" s="27" t="s">
        <v>27</v>
      </c>
      <c r="P17"/>
      <c r="Q17"/>
      <c r="R17"/>
      <c r="S17"/>
      <c r="T17"/>
      <c r="U17"/>
      <c r="V17" s="71"/>
      <c r="W17" s="71"/>
      <c r="X17" s="71"/>
      <c r="Y17" s="71"/>
    </row>
    <row r="18" spans="1:25" s="18" customFormat="1" x14ac:dyDescent="0.3">
      <c r="A18" s="172" t="s">
        <v>121</v>
      </c>
      <c r="B18" s="36"/>
      <c r="C18" s="37"/>
      <c r="D18" s="165"/>
      <c r="E18" s="166"/>
      <c r="F18" s="166"/>
      <c r="G18" s="166"/>
      <c r="H18" s="166"/>
      <c r="I18" s="166"/>
      <c r="J18" s="166"/>
      <c r="K18" s="166"/>
      <c r="L18" s="166"/>
      <c r="M18" s="166"/>
      <c r="N18" s="167"/>
      <c r="P18"/>
      <c r="Q18"/>
      <c r="R18"/>
      <c r="S18"/>
      <c r="T18"/>
      <c r="U18"/>
      <c r="V18" s="71"/>
      <c r="W18" s="71"/>
      <c r="X18" s="71"/>
      <c r="Y18" s="71"/>
    </row>
    <row r="19" spans="1:25" s="18" customFormat="1" ht="60" x14ac:dyDescent="0.3">
      <c r="A19" s="162" t="s">
        <v>122</v>
      </c>
      <c r="B19" s="34" t="s">
        <v>44</v>
      </c>
      <c r="C19" s="30">
        <v>4</v>
      </c>
      <c r="D19" s="225"/>
      <c r="E19" s="27"/>
      <c r="F19" s="225"/>
      <c r="G19" s="225"/>
      <c r="H19" s="225"/>
      <c r="I19" s="225"/>
      <c r="J19" s="27"/>
      <c r="K19" s="27" t="s">
        <v>27</v>
      </c>
      <c r="L19" s="27" t="s">
        <v>27</v>
      </c>
      <c r="M19" s="27" t="s">
        <v>27</v>
      </c>
      <c r="N19" s="27" t="s">
        <v>27</v>
      </c>
      <c r="P19"/>
      <c r="Q19"/>
      <c r="R19"/>
      <c r="S19"/>
      <c r="T19"/>
      <c r="U19"/>
      <c r="V19" s="71"/>
      <c r="W19" s="71"/>
      <c r="X19" s="71"/>
      <c r="Y19" s="71"/>
    </row>
    <row r="20" spans="1:25" s="18" customFormat="1" ht="60" x14ac:dyDescent="0.3">
      <c r="A20" s="161" t="s">
        <v>123</v>
      </c>
      <c r="B20" s="34" t="s">
        <v>44</v>
      </c>
      <c r="C20" s="30">
        <v>4</v>
      </c>
      <c r="D20" s="225"/>
      <c r="E20" s="27"/>
      <c r="F20" s="225"/>
      <c r="G20" s="225"/>
      <c r="H20" s="225"/>
      <c r="I20" s="225"/>
      <c r="J20" s="27"/>
      <c r="K20" s="27" t="s">
        <v>27</v>
      </c>
      <c r="L20" s="27" t="s">
        <v>27</v>
      </c>
      <c r="M20" s="27" t="s">
        <v>27</v>
      </c>
      <c r="N20" s="27" t="s">
        <v>27</v>
      </c>
      <c r="P20"/>
      <c r="Q20"/>
      <c r="R20"/>
      <c r="S20"/>
      <c r="T20"/>
      <c r="U20"/>
      <c r="V20" s="71"/>
      <c r="W20" s="71"/>
      <c r="X20" s="71"/>
      <c r="Y20" s="71"/>
    </row>
    <row r="21" spans="1:25" s="18" customFormat="1" ht="60" x14ac:dyDescent="0.3">
      <c r="A21" s="162" t="s">
        <v>124</v>
      </c>
      <c r="B21" s="34" t="s">
        <v>44</v>
      </c>
      <c r="C21" s="30">
        <v>4</v>
      </c>
      <c r="D21" s="225"/>
      <c r="E21" s="27"/>
      <c r="F21" s="225"/>
      <c r="G21" s="225"/>
      <c r="H21" s="225"/>
      <c r="I21" s="225"/>
      <c r="J21" s="27"/>
      <c r="K21" s="27" t="s">
        <v>27</v>
      </c>
      <c r="L21" s="27" t="s">
        <v>27</v>
      </c>
      <c r="M21" s="27" t="s">
        <v>27</v>
      </c>
      <c r="N21" s="27" t="s">
        <v>27</v>
      </c>
      <c r="P21"/>
      <c r="Q21"/>
      <c r="R21"/>
      <c r="S21"/>
      <c r="T21"/>
      <c r="U21"/>
      <c r="V21" s="71"/>
      <c r="W21" s="71"/>
      <c r="X21" s="71"/>
      <c r="Y21" s="71"/>
    </row>
    <row r="22" spans="1:25" s="18" customFormat="1" ht="60" x14ac:dyDescent="0.3">
      <c r="A22" s="28" t="s">
        <v>134</v>
      </c>
      <c r="B22" s="34" t="s">
        <v>44</v>
      </c>
      <c r="C22" s="30">
        <v>4</v>
      </c>
      <c r="D22" s="225"/>
      <c r="E22" s="27"/>
      <c r="F22" s="225"/>
      <c r="G22" s="225"/>
      <c r="H22" s="225"/>
      <c r="I22" s="225"/>
      <c r="J22" s="27"/>
      <c r="K22" s="27" t="s">
        <v>27</v>
      </c>
      <c r="L22" s="27" t="s">
        <v>27</v>
      </c>
      <c r="M22" s="27" t="s">
        <v>27</v>
      </c>
      <c r="N22" s="27" t="s">
        <v>27</v>
      </c>
      <c r="P22"/>
      <c r="Q22"/>
      <c r="R22"/>
      <c r="S22"/>
      <c r="T22"/>
      <c r="U22"/>
      <c r="V22" s="71"/>
      <c r="W22" s="71"/>
      <c r="X22" s="71"/>
      <c r="Y22" s="71"/>
    </row>
    <row r="23" spans="1:25" s="18" customFormat="1" x14ac:dyDescent="0.3">
      <c r="A23" s="43" t="s">
        <v>37</v>
      </c>
      <c r="B23" s="24"/>
      <c r="C23" s="42"/>
      <c r="D23" s="227" t="e">
        <f t="shared" ref="D23:N23" si="0">SUM(VLOOKUP(D15,Excellent_5_pt,2,FALSE)+
VLOOKUP(D16,Excellent_5_pt,2,FALSE)+
VLOOKUP(D17,Excellent_5_pt,2,FALSE)+
VLOOKUP(D19,Excellent_5_pt,2,FALSE)+
VLOOKUP(D20,Excellent_5_pt,2,FALSE)+
VLOOKUP(D21,Excellent_5_pt,2,FALSE)+
VLOOKUP(D22,Excellent_5_pt,2,FALSE))</f>
        <v>#N/A</v>
      </c>
      <c r="E23" s="9" t="e">
        <f t="shared" si="0"/>
        <v>#N/A</v>
      </c>
      <c r="F23" s="227" t="e">
        <f t="shared" si="0"/>
        <v>#N/A</v>
      </c>
      <c r="G23" s="227" t="e">
        <f t="shared" si="0"/>
        <v>#N/A</v>
      </c>
      <c r="H23" s="227" t="e">
        <f t="shared" si="0"/>
        <v>#N/A</v>
      </c>
      <c r="I23" s="227" t="e">
        <f t="shared" si="0"/>
        <v>#N/A</v>
      </c>
      <c r="J23" s="9" t="e">
        <f t="shared" si="0"/>
        <v>#N/A</v>
      </c>
      <c r="K23" s="9">
        <f t="shared" si="0"/>
        <v>28</v>
      </c>
      <c r="L23" s="9">
        <f t="shared" si="0"/>
        <v>28</v>
      </c>
      <c r="M23" s="9">
        <f t="shared" si="0"/>
        <v>28</v>
      </c>
      <c r="N23" s="9">
        <f t="shared" si="0"/>
        <v>28</v>
      </c>
      <c r="P23"/>
      <c r="Q23"/>
      <c r="R23"/>
      <c r="S23"/>
      <c r="T23"/>
      <c r="U23"/>
      <c r="V23" s="71"/>
      <c r="W23" s="71"/>
      <c r="X23" s="71"/>
      <c r="Y23" s="71"/>
    </row>
    <row r="24" spans="1:25" s="18" customFormat="1" x14ac:dyDescent="0.3">
      <c r="A24" s="170" t="s">
        <v>118</v>
      </c>
      <c r="B24" s="52"/>
      <c r="C24" s="171"/>
      <c r="D24" s="236"/>
      <c r="E24" s="236"/>
      <c r="F24" s="236"/>
      <c r="G24" s="236"/>
      <c r="H24" s="236"/>
      <c r="I24" s="236"/>
      <c r="J24" s="236"/>
      <c r="K24" s="11"/>
      <c r="L24" s="11"/>
      <c r="M24" s="11"/>
      <c r="N24" s="11"/>
      <c r="P24"/>
      <c r="Q24"/>
      <c r="R24"/>
      <c r="S24"/>
      <c r="T24"/>
      <c r="U24"/>
      <c r="V24" s="71"/>
      <c r="W24" s="71"/>
      <c r="X24" s="71"/>
      <c r="Y24" s="71"/>
    </row>
    <row r="25" spans="1:25" s="18" customFormat="1" ht="86.4" x14ac:dyDescent="0.3">
      <c r="A25" s="28" t="s">
        <v>119</v>
      </c>
      <c r="B25" s="34" t="s">
        <v>44</v>
      </c>
      <c r="C25" s="30">
        <v>4</v>
      </c>
      <c r="D25" s="225"/>
      <c r="E25" s="27"/>
      <c r="F25" s="225"/>
      <c r="G25" s="225"/>
      <c r="H25" s="225"/>
      <c r="I25" s="225"/>
      <c r="J25" s="27"/>
      <c r="K25" s="27" t="s">
        <v>27</v>
      </c>
      <c r="L25" s="27" t="s">
        <v>27</v>
      </c>
      <c r="M25" s="27" t="s">
        <v>27</v>
      </c>
      <c r="N25" s="27" t="s">
        <v>27</v>
      </c>
      <c r="P25"/>
      <c r="Q25"/>
      <c r="R25"/>
      <c r="S25"/>
      <c r="T25"/>
      <c r="U25"/>
      <c r="V25" s="71"/>
      <c r="W25" s="71"/>
      <c r="X25" s="71"/>
      <c r="Y25" s="71"/>
    </row>
    <row r="26" spans="1:25" s="18" customFormat="1" x14ac:dyDescent="0.3">
      <c r="A26" s="43" t="s">
        <v>37</v>
      </c>
      <c r="B26" s="24"/>
      <c r="C26" s="42"/>
      <c r="D26" s="227" t="e">
        <f t="shared" ref="D26:N26" si="1">VLOOKUP(D25,Excellent_5_pt,2,FALSE)</f>
        <v>#N/A</v>
      </c>
      <c r="E26" s="9" t="e">
        <f t="shared" si="1"/>
        <v>#N/A</v>
      </c>
      <c r="F26" s="227" t="e">
        <f t="shared" si="1"/>
        <v>#N/A</v>
      </c>
      <c r="G26" s="227" t="e">
        <f t="shared" si="1"/>
        <v>#N/A</v>
      </c>
      <c r="H26" s="227" t="e">
        <f t="shared" si="1"/>
        <v>#N/A</v>
      </c>
      <c r="I26" s="227" t="e">
        <f t="shared" si="1"/>
        <v>#N/A</v>
      </c>
      <c r="J26" s="9" t="e">
        <f t="shared" si="1"/>
        <v>#N/A</v>
      </c>
      <c r="K26" s="9">
        <f t="shared" si="1"/>
        <v>4</v>
      </c>
      <c r="L26" s="9">
        <f t="shared" si="1"/>
        <v>4</v>
      </c>
      <c r="M26" s="9">
        <f t="shared" si="1"/>
        <v>4</v>
      </c>
      <c r="N26" s="9">
        <f t="shared" si="1"/>
        <v>4</v>
      </c>
      <c r="P26"/>
      <c r="Q26"/>
      <c r="R26"/>
      <c r="S26"/>
      <c r="T26"/>
      <c r="U26"/>
      <c r="V26" s="71"/>
      <c r="W26" s="71"/>
      <c r="X26" s="71"/>
      <c r="Y26" s="71"/>
    </row>
    <row r="27" spans="1:25" s="18" customFormat="1" x14ac:dyDescent="0.3">
      <c r="A27" s="170" t="s">
        <v>19</v>
      </c>
      <c r="B27" s="52"/>
      <c r="C27" s="171"/>
      <c r="D27" s="236"/>
      <c r="E27" s="236"/>
      <c r="F27" s="236"/>
      <c r="G27" s="236"/>
      <c r="H27" s="236"/>
      <c r="I27" s="236"/>
      <c r="J27" s="11"/>
      <c r="K27" s="11"/>
      <c r="L27" s="11"/>
      <c r="M27" s="11"/>
      <c r="N27" s="11"/>
      <c r="P27"/>
      <c r="Q27"/>
      <c r="R27"/>
      <c r="S27"/>
      <c r="T27"/>
      <c r="U27"/>
      <c r="V27" s="71"/>
      <c r="W27" s="71"/>
      <c r="X27" s="71"/>
      <c r="Y27" s="71"/>
    </row>
    <row r="28" spans="1:25" s="18" customFormat="1" ht="57.6" x14ac:dyDescent="0.3">
      <c r="A28" s="46" t="s">
        <v>120</v>
      </c>
      <c r="B28" s="29" t="s">
        <v>46</v>
      </c>
      <c r="C28" s="48">
        <v>4</v>
      </c>
      <c r="D28" s="225"/>
      <c r="E28" s="27"/>
      <c r="F28" s="225"/>
      <c r="G28" s="225"/>
      <c r="H28" s="225"/>
      <c r="I28" s="225"/>
      <c r="J28" s="27"/>
      <c r="K28" s="27" t="s">
        <v>0</v>
      </c>
      <c r="L28" s="27" t="s">
        <v>0</v>
      </c>
      <c r="M28" s="27" t="s">
        <v>0</v>
      </c>
      <c r="N28" s="27" t="s">
        <v>0</v>
      </c>
      <c r="P28"/>
      <c r="Q28"/>
      <c r="R28"/>
      <c r="S28"/>
      <c r="T28"/>
      <c r="U28"/>
      <c r="V28" s="71"/>
      <c r="W28" s="71"/>
      <c r="X28" s="71"/>
      <c r="Y28" s="71"/>
    </row>
    <row r="29" spans="1:25" s="18" customFormat="1" ht="41.4" x14ac:dyDescent="0.3">
      <c r="A29" s="47" t="s">
        <v>135</v>
      </c>
      <c r="B29" s="29" t="s">
        <v>46</v>
      </c>
      <c r="C29" s="48">
        <v>4</v>
      </c>
      <c r="D29" s="225"/>
      <c r="E29" s="27"/>
      <c r="F29" s="225"/>
      <c r="G29" s="225"/>
      <c r="H29" s="225"/>
      <c r="I29" s="225"/>
      <c r="J29" s="27"/>
      <c r="K29" s="27" t="s">
        <v>0</v>
      </c>
      <c r="L29" s="27" t="s">
        <v>0</v>
      </c>
      <c r="M29" s="27" t="s">
        <v>0</v>
      </c>
      <c r="N29" s="27" t="s">
        <v>0</v>
      </c>
      <c r="P29"/>
      <c r="Q29"/>
      <c r="R29"/>
      <c r="S29"/>
      <c r="T29"/>
      <c r="U29"/>
      <c r="V29" s="71"/>
      <c r="W29" s="71"/>
      <c r="X29" s="71"/>
      <c r="Y29" s="71"/>
    </row>
    <row r="30" spans="1:25" s="18" customFormat="1" ht="41.4" x14ac:dyDescent="0.3">
      <c r="A30" s="161" t="s">
        <v>125</v>
      </c>
      <c r="B30" s="29" t="s">
        <v>46</v>
      </c>
      <c r="C30" s="48">
        <v>4</v>
      </c>
      <c r="D30" s="225"/>
      <c r="E30" s="27"/>
      <c r="F30" s="225"/>
      <c r="G30" s="225"/>
      <c r="H30" s="225"/>
      <c r="I30" s="225"/>
      <c r="J30" s="27"/>
      <c r="K30" s="27" t="s">
        <v>0</v>
      </c>
      <c r="L30" s="27" t="s">
        <v>0</v>
      </c>
      <c r="M30" s="27" t="s">
        <v>0</v>
      </c>
      <c r="N30" s="27" t="s">
        <v>0</v>
      </c>
      <c r="P30"/>
      <c r="Q30"/>
      <c r="R30"/>
      <c r="S30"/>
      <c r="T30"/>
      <c r="U30"/>
      <c r="V30" s="71"/>
      <c r="W30" s="71"/>
      <c r="X30" s="71"/>
      <c r="Y30" s="71"/>
    </row>
    <row r="31" spans="1:25" s="18" customFormat="1" ht="57.6" x14ac:dyDescent="0.3">
      <c r="A31" s="47" t="s">
        <v>126</v>
      </c>
      <c r="B31" s="29" t="s">
        <v>46</v>
      </c>
      <c r="C31" s="48">
        <v>4</v>
      </c>
      <c r="D31" s="225"/>
      <c r="E31" s="27"/>
      <c r="F31" s="225"/>
      <c r="G31" s="225"/>
      <c r="H31" s="225"/>
      <c r="I31" s="225"/>
      <c r="J31" s="27"/>
      <c r="K31" s="27" t="s">
        <v>0</v>
      </c>
      <c r="L31" s="27" t="s">
        <v>0</v>
      </c>
      <c r="M31" s="27" t="s">
        <v>0</v>
      </c>
      <c r="N31" s="27" t="s">
        <v>0</v>
      </c>
      <c r="P31"/>
      <c r="Q31"/>
      <c r="R31"/>
      <c r="S31"/>
      <c r="T31"/>
      <c r="U31"/>
      <c r="V31" s="71"/>
      <c r="W31" s="71"/>
      <c r="X31" s="71"/>
      <c r="Y31" s="71"/>
    </row>
    <row r="32" spans="1:25" ht="41.4" x14ac:dyDescent="0.3">
      <c r="A32" s="47" t="s">
        <v>136</v>
      </c>
      <c r="B32" s="29" t="s">
        <v>46</v>
      </c>
      <c r="C32" s="48">
        <v>4</v>
      </c>
      <c r="D32" s="225"/>
      <c r="E32" s="27"/>
      <c r="F32" s="225"/>
      <c r="G32" s="225"/>
      <c r="H32" s="225"/>
      <c r="I32" s="225"/>
      <c r="J32" s="27"/>
      <c r="K32" s="27" t="s">
        <v>0</v>
      </c>
      <c r="L32" s="27" t="s">
        <v>0</v>
      </c>
      <c r="M32" s="27" t="s">
        <v>0</v>
      </c>
      <c r="N32" s="27" t="s">
        <v>0</v>
      </c>
    </row>
    <row r="33" spans="1:22" ht="41.4" x14ac:dyDescent="0.3">
      <c r="A33" s="163" t="s">
        <v>128</v>
      </c>
      <c r="B33" s="29" t="s">
        <v>46</v>
      </c>
      <c r="C33" s="48">
        <v>4</v>
      </c>
      <c r="D33" s="225"/>
      <c r="E33" s="27"/>
      <c r="F33" s="225"/>
      <c r="G33" s="225"/>
      <c r="H33" s="225"/>
      <c r="I33" s="225"/>
      <c r="J33" s="27"/>
      <c r="K33" s="27" t="s">
        <v>0</v>
      </c>
      <c r="L33" s="27" t="s">
        <v>0</v>
      </c>
      <c r="M33" s="27" t="s">
        <v>0</v>
      </c>
      <c r="N33" s="27" t="s">
        <v>0</v>
      </c>
    </row>
    <row r="34" spans="1:22" ht="41.4" x14ac:dyDescent="0.3">
      <c r="A34" s="163" t="s">
        <v>127</v>
      </c>
      <c r="B34" s="29" t="s">
        <v>46</v>
      </c>
      <c r="C34" s="48">
        <v>4</v>
      </c>
      <c r="D34" s="225"/>
      <c r="E34" s="27"/>
      <c r="F34" s="225"/>
      <c r="G34" s="225"/>
      <c r="H34" s="225"/>
      <c r="I34" s="225"/>
      <c r="J34" s="27"/>
      <c r="K34" s="27" t="s">
        <v>0</v>
      </c>
      <c r="L34" s="27" t="s">
        <v>0</v>
      </c>
      <c r="M34" s="27" t="s">
        <v>0</v>
      </c>
      <c r="N34" s="27" t="s">
        <v>0</v>
      </c>
    </row>
    <row r="35" spans="1:22" ht="41.4" x14ac:dyDescent="0.3">
      <c r="A35" s="163" t="s">
        <v>129</v>
      </c>
      <c r="B35" s="29" t="s">
        <v>46</v>
      </c>
      <c r="C35" s="48">
        <v>4</v>
      </c>
      <c r="D35" s="225"/>
      <c r="E35" s="27"/>
      <c r="F35" s="225"/>
      <c r="G35" s="225"/>
      <c r="H35" s="225"/>
      <c r="I35" s="225"/>
      <c r="J35" s="27"/>
      <c r="K35" s="27" t="s">
        <v>0</v>
      </c>
      <c r="L35" s="27" t="s">
        <v>0</v>
      </c>
      <c r="M35" s="27" t="s">
        <v>0</v>
      </c>
      <c r="N35" s="27" t="s">
        <v>0</v>
      </c>
    </row>
    <row r="36" spans="1:22" ht="35.25" customHeight="1" x14ac:dyDescent="0.3">
      <c r="A36" s="185" t="s">
        <v>171</v>
      </c>
      <c r="B36" s="52"/>
      <c r="C36" s="184"/>
      <c r="D36" s="228"/>
      <c r="E36" s="49"/>
      <c r="F36" s="228"/>
      <c r="G36" s="228"/>
      <c r="H36" s="228"/>
      <c r="I36" s="228"/>
      <c r="J36" s="49"/>
      <c r="K36" s="49"/>
      <c r="L36" s="49"/>
      <c r="M36" s="49"/>
      <c r="N36" s="49"/>
      <c r="V36"/>
    </row>
    <row r="37" spans="1:22" ht="29.25" customHeight="1" x14ac:dyDescent="0.3">
      <c r="A37" s="183" t="s">
        <v>192</v>
      </c>
      <c r="B37" s="52"/>
      <c r="C37" s="184"/>
      <c r="D37" s="228"/>
      <c r="E37" s="49"/>
      <c r="F37" s="228"/>
      <c r="G37" s="228"/>
      <c r="H37" s="228"/>
      <c r="I37" s="228"/>
      <c r="J37" s="49"/>
      <c r="K37" s="49"/>
      <c r="L37" s="49"/>
      <c r="M37" s="49"/>
      <c r="N37" s="49"/>
      <c r="V37"/>
    </row>
    <row r="38" spans="1:22" x14ac:dyDescent="0.3">
      <c r="A38" s="51" t="s">
        <v>37</v>
      </c>
      <c r="B38" s="52"/>
      <c r="C38" s="53"/>
      <c r="D38" s="227" t="e">
        <f t="shared" ref="D38:N38" si="2">SUM(VLOOKUP(D28,Agree_Disag_3_pt,2,FALSE)+
VLOOKUP(D29,Agree_Disag_3_pt,2,FALSE)+
VLOOKUP(D30,Agree_Disag_3_pt,2,FALSE)+
VLOOKUP(D31,Agree_Disag_3_pt,2,FALSE)+
VLOOKUP(D32,Agree_Disag_3_pt,2,FALSE)+
VLOOKUP(D33,Agree_Disag_3_pt,2,FALSE)+
VLOOKUP(D34,Agree_Disag_3_pt,2,FALSE)+
VLOOKUP(D35,Agree_Disag_3_pt,2,FALSE))</f>
        <v>#N/A</v>
      </c>
      <c r="E38" s="9" t="e">
        <f t="shared" si="2"/>
        <v>#N/A</v>
      </c>
      <c r="F38" s="227" t="e">
        <f t="shared" si="2"/>
        <v>#N/A</v>
      </c>
      <c r="G38" s="227" t="e">
        <f t="shared" si="2"/>
        <v>#N/A</v>
      </c>
      <c r="H38" s="227" t="e">
        <f t="shared" si="2"/>
        <v>#N/A</v>
      </c>
      <c r="I38" s="227" t="e">
        <f t="shared" si="2"/>
        <v>#N/A</v>
      </c>
      <c r="J38" s="9" t="e">
        <f t="shared" si="2"/>
        <v>#N/A</v>
      </c>
      <c r="K38" s="9">
        <f t="shared" si="2"/>
        <v>32</v>
      </c>
      <c r="L38" s="9">
        <f t="shared" si="2"/>
        <v>32</v>
      </c>
      <c r="M38" s="9">
        <f t="shared" si="2"/>
        <v>32</v>
      </c>
      <c r="N38" s="9">
        <f t="shared" si="2"/>
        <v>32</v>
      </c>
    </row>
    <row r="39" spans="1:22" s="117" customFormat="1" x14ac:dyDescent="0.3">
      <c r="A39" s="54" t="s">
        <v>21</v>
      </c>
      <c r="B39" s="52"/>
      <c r="C39" s="156">
        <f>SUM(C15:C35,C8:C9)</f>
        <v>72</v>
      </c>
      <c r="D39" s="237"/>
      <c r="E39" s="237"/>
      <c r="F39" s="237"/>
      <c r="G39" s="237"/>
      <c r="H39" s="237"/>
      <c r="I39" s="237"/>
      <c r="J39" s="237"/>
      <c r="K39" s="13"/>
      <c r="L39" s="13"/>
      <c r="M39" s="13"/>
      <c r="N39" s="13"/>
      <c r="O39" s="19"/>
      <c r="P39" s="4"/>
      <c r="Q39" s="4"/>
      <c r="R39" s="4"/>
      <c r="S39" s="4"/>
      <c r="T39" s="4"/>
      <c r="U39" s="4"/>
    </row>
    <row r="40" spans="1:22" ht="18" x14ac:dyDescent="0.3">
      <c r="A40" s="54" t="s">
        <v>36</v>
      </c>
      <c r="B40" s="157"/>
      <c r="C40" s="158"/>
      <c r="D40" s="229" t="e">
        <f t="shared" ref="D40:N40" si="3">SUM(D10,D38,D26,D23)</f>
        <v>#N/A</v>
      </c>
      <c r="E40" s="10" t="e">
        <f t="shared" si="3"/>
        <v>#N/A</v>
      </c>
      <c r="F40" s="229" t="e">
        <f t="shared" si="3"/>
        <v>#N/A</v>
      </c>
      <c r="G40" s="229" t="e">
        <f t="shared" si="3"/>
        <v>#N/A</v>
      </c>
      <c r="H40" s="229" t="e">
        <f t="shared" si="3"/>
        <v>#N/A</v>
      </c>
      <c r="I40" s="229" t="e">
        <f t="shared" si="3"/>
        <v>#N/A</v>
      </c>
      <c r="J40" s="10" t="e">
        <f t="shared" si="3"/>
        <v>#N/A</v>
      </c>
      <c r="K40" s="10">
        <f t="shared" si="3"/>
        <v>72</v>
      </c>
      <c r="L40" s="10">
        <f t="shared" si="3"/>
        <v>72</v>
      </c>
      <c r="M40" s="10">
        <f t="shared" si="3"/>
        <v>72</v>
      </c>
      <c r="N40" s="10">
        <f t="shared" si="3"/>
        <v>72</v>
      </c>
    </row>
    <row r="41" spans="1:22" x14ac:dyDescent="0.3">
      <c r="A41" s="70" t="s">
        <v>48</v>
      </c>
      <c r="B41" s="24"/>
      <c r="C41" s="35"/>
      <c r="D41" s="230"/>
      <c r="E41" s="12"/>
      <c r="F41" s="230"/>
      <c r="G41" s="230"/>
      <c r="H41" s="230"/>
      <c r="I41" s="230"/>
      <c r="J41" s="12"/>
      <c r="K41" s="12"/>
      <c r="L41" s="12"/>
      <c r="M41" s="12"/>
      <c r="N41" s="12"/>
    </row>
    <row r="42" spans="1:22" ht="15" thickBot="1" x14ac:dyDescent="0.35">
      <c r="A42" s="63"/>
      <c r="B42" s="45"/>
      <c r="C42" s="64"/>
      <c r="D42" s="21"/>
      <c r="E42" s="21"/>
      <c r="F42" s="21"/>
      <c r="G42" s="21"/>
      <c r="H42" s="21"/>
      <c r="I42" s="21"/>
      <c r="J42" s="21"/>
      <c r="K42" s="21"/>
      <c r="L42" s="21"/>
      <c r="M42" s="21"/>
      <c r="N42" s="22"/>
    </row>
    <row r="43" spans="1:22" ht="72.599999999999994" thickBot="1" x14ac:dyDescent="0.35">
      <c r="A43" s="65" t="s">
        <v>260</v>
      </c>
      <c r="B43" s="66"/>
      <c r="C43" s="67"/>
      <c r="D43" s="21"/>
      <c r="E43" s="21"/>
      <c r="F43" s="21"/>
      <c r="G43" s="21"/>
      <c r="H43" s="21"/>
      <c r="I43" s="21"/>
      <c r="J43" s="21"/>
      <c r="K43" s="21"/>
      <c r="L43" s="21"/>
      <c r="M43" s="21"/>
      <c r="N43" s="22"/>
    </row>
    <row r="44" spans="1:22" x14ac:dyDescent="0.3">
      <c r="A44" s="14"/>
      <c r="B44" s="17"/>
      <c r="C44" s="15"/>
      <c r="D44" s="11"/>
      <c r="E44" s="11"/>
      <c r="F44" s="11"/>
      <c r="G44" s="11"/>
      <c r="H44" s="11"/>
      <c r="I44" s="11"/>
      <c r="J44" s="11"/>
      <c r="K44" s="11"/>
      <c r="L44" s="11"/>
      <c r="M44" s="11"/>
      <c r="N44" s="11"/>
    </row>
    <row r="45" spans="1:22" x14ac:dyDescent="0.3">
      <c r="A45" s="14"/>
      <c r="B45" s="17"/>
      <c r="C45" s="15"/>
      <c r="D45" s="11"/>
      <c r="E45" s="11"/>
      <c r="F45" s="11"/>
      <c r="G45" s="11"/>
      <c r="H45" s="11"/>
      <c r="I45" s="11"/>
      <c r="J45" s="11"/>
      <c r="K45" s="11"/>
      <c r="L45" s="11"/>
      <c r="M45" s="11"/>
      <c r="N45" s="11"/>
    </row>
    <row r="46" spans="1:22" x14ac:dyDescent="0.3">
      <c r="A46" s="14"/>
      <c r="B46" s="17"/>
      <c r="C46" s="15"/>
      <c r="D46" s="11"/>
      <c r="E46" s="11"/>
      <c r="F46" s="11"/>
      <c r="G46" s="11"/>
      <c r="H46" s="11"/>
      <c r="I46" s="11"/>
      <c r="J46" s="11"/>
      <c r="K46" s="11"/>
      <c r="L46" s="11"/>
      <c r="M46" s="11"/>
      <c r="N46" s="11"/>
    </row>
    <row r="47" spans="1:22" x14ac:dyDescent="0.3">
      <c r="A47" s="14"/>
      <c r="B47" s="17"/>
      <c r="C47" s="15"/>
      <c r="D47" s="11"/>
      <c r="E47" s="11"/>
      <c r="F47" s="11"/>
      <c r="G47" s="11"/>
      <c r="H47" s="11"/>
      <c r="I47" s="11"/>
      <c r="J47" s="11"/>
      <c r="K47" s="11"/>
      <c r="L47" s="11"/>
      <c r="M47" s="11"/>
      <c r="N47" s="11"/>
    </row>
    <row r="48" spans="1:22" x14ac:dyDescent="0.3">
      <c r="A48" s="14"/>
      <c r="B48" s="17"/>
      <c r="C48" s="15"/>
      <c r="D48" s="11"/>
      <c r="E48" s="11"/>
      <c r="F48" s="11"/>
      <c r="G48" s="11"/>
      <c r="H48" s="11"/>
      <c r="I48" s="11"/>
      <c r="J48" s="11"/>
      <c r="K48" s="11"/>
      <c r="L48" s="11"/>
      <c r="M48" s="11"/>
      <c r="N48" s="11"/>
    </row>
    <row r="49" spans="1:21" x14ac:dyDescent="0.3">
      <c r="A49" s="14"/>
      <c r="B49" s="17"/>
      <c r="C49" s="15"/>
      <c r="D49" s="11"/>
      <c r="E49" s="11"/>
      <c r="F49" s="11"/>
      <c r="G49" s="11"/>
      <c r="H49" s="11"/>
      <c r="I49" s="11"/>
      <c r="J49" s="11"/>
      <c r="K49" s="11"/>
      <c r="L49" s="11"/>
      <c r="M49" s="11"/>
      <c r="N49" s="11"/>
    </row>
    <row r="50" spans="1:21" x14ac:dyDescent="0.3">
      <c r="A50" s="14"/>
      <c r="B50" s="17"/>
      <c r="C50" s="15"/>
      <c r="D50" s="11"/>
      <c r="E50" s="11"/>
      <c r="F50" s="11"/>
      <c r="G50" s="11"/>
      <c r="H50" s="11"/>
      <c r="I50" s="11"/>
      <c r="J50" s="11"/>
      <c r="K50" s="11"/>
      <c r="L50" s="11"/>
      <c r="M50" s="11"/>
      <c r="N50" s="11"/>
    </row>
    <row r="51" spans="1:21" x14ac:dyDescent="0.3">
      <c r="A51" s="14"/>
      <c r="B51" s="17"/>
      <c r="C51" s="15"/>
      <c r="D51" s="11"/>
      <c r="E51" s="11"/>
      <c r="F51" s="11"/>
      <c r="G51" s="11"/>
      <c r="H51" s="11"/>
      <c r="I51" s="11"/>
      <c r="J51" s="11"/>
      <c r="K51" s="11"/>
      <c r="L51" s="11"/>
      <c r="M51" s="11"/>
      <c r="N51" s="11"/>
    </row>
    <row r="52" spans="1:21" x14ac:dyDescent="0.3">
      <c r="A52" s="14"/>
      <c r="B52" s="17"/>
      <c r="C52" s="15"/>
      <c r="D52" s="11"/>
      <c r="E52" s="11"/>
      <c r="F52" s="11"/>
      <c r="G52" s="11"/>
      <c r="H52" s="11"/>
      <c r="I52" s="11"/>
      <c r="J52" s="11"/>
      <c r="K52" s="11"/>
      <c r="L52" s="11"/>
      <c r="M52" s="11"/>
      <c r="N52" s="11"/>
    </row>
    <row r="53" spans="1:21" x14ac:dyDescent="0.3">
      <c r="A53" s="14"/>
      <c r="B53" s="17"/>
      <c r="C53" s="15"/>
      <c r="D53" s="11"/>
      <c r="E53" s="11"/>
      <c r="F53" s="11"/>
      <c r="G53" s="11"/>
      <c r="H53" s="11"/>
      <c r="I53" s="11"/>
      <c r="J53" s="11"/>
      <c r="K53" s="11"/>
      <c r="L53" s="11"/>
      <c r="M53" s="11"/>
      <c r="N53" s="11"/>
    </row>
    <row r="54" spans="1:21" x14ac:dyDescent="0.3">
      <c r="A54" s="14"/>
      <c r="B54" s="17"/>
      <c r="C54" s="15"/>
      <c r="D54" s="11"/>
      <c r="E54" s="11"/>
      <c r="F54" s="11"/>
      <c r="G54" s="11"/>
      <c r="H54" s="11"/>
      <c r="I54" s="11"/>
      <c r="J54" s="11"/>
      <c r="K54" s="11"/>
      <c r="L54" s="11"/>
      <c r="M54" s="11"/>
      <c r="N54" s="11"/>
      <c r="P54" s="71"/>
      <c r="Q54" s="71"/>
      <c r="R54" s="71"/>
      <c r="S54" s="71"/>
      <c r="T54" s="71"/>
      <c r="U54" s="71"/>
    </row>
    <row r="55" spans="1:21" x14ac:dyDescent="0.3">
      <c r="A55" s="14"/>
      <c r="B55" s="17"/>
      <c r="C55" s="15"/>
      <c r="D55" s="11"/>
      <c r="E55" s="11"/>
      <c r="F55" s="11"/>
      <c r="G55" s="11"/>
      <c r="H55" s="11"/>
      <c r="I55" s="11"/>
      <c r="J55" s="11"/>
      <c r="K55" s="11"/>
      <c r="L55" s="11"/>
      <c r="M55" s="11"/>
      <c r="N55" s="11"/>
      <c r="P55" s="71"/>
      <c r="Q55" s="71"/>
      <c r="R55" s="71"/>
      <c r="S55" s="71"/>
      <c r="T55" s="71"/>
      <c r="U55" s="71"/>
    </row>
    <row r="56" spans="1:21" x14ac:dyDescent="0.3">
      <c r="A56" s="14"/>
      <c r="B56" s="17"/>
      <c r="C56" s="15"/>
      <c r="D56" s="11"/>
      <c r="E56" s="11"/>
      <c r="F56" s="11"/>
      <c r="G56" s="11"/>
      <c r="H56" s="11"/>
      <c r="I56" s="11"/>
      <c r="J56" s="11"/>
      <c r="K56" s="11"/>
      <c r="L56" s="11"/>
      <c r="M56" s="11"/>
      <c r="N56" s="11"/>
      <c r="P56" s="71"/>
      <c r="Q56" s="71"/>
      <c r="R56" s="71"/>
      <c r="S56" s="71"/>
      <c r="T56" s="71"/>
      <c r="U56" s="71"/>
    </row>
    <row r="57" spans="1:21" x14ac:dyDescent="0.3">
      <c r="A57" s="14"/>
      <c r="B57" s="17"/>
      <c r="C57" s="15"/>
      <c r="D57" s="11"/>
      <c r="E57" s="11"/>
      <c r="F57" s="11"/>
      <c r="G57" s="11"/>
      <c r="H57" s="11"/>
      <c r="I57" s="11"/>
      <c r="J57" s="11"/>
      <c r="K57" s="11"/>
      <c r="L57" s="11"/>
      <c r="M57" s="11"/>
      <c r="N57" s="11"/>
      <c r="P57" s="71"/>
      <c r="Q57" s="71"/>
      <c r="R57" s="71"/>
      <c r="S57" s="71"/>
      <c r="T57" s="71"/>
      <c r="U57" s="71"/>
    </row>
    <row r="58" spans="1:21" x14ac:dyDescent="0.3">
      <c r="A58" s="14"/>
      <c r="B58" s="17"/>
      <c r="C58" s="15"/>
      <c r="D58" s="11"/>
      <c r="E58" s="11"/>
      <c r="F58" s="11"/>
      <c r="G58" s="11"/>
      <c r="H58" s="11"/>
      <c r="I58" s="11"/>
      <c r="J58" s="11"/>
      <c r="K58" s="11"/>
      <c r="L58" s="11"/>
      <c r="M58" s="11"/>
      <c r="N58" s="11"/>
      <c r="P58" s="71"/>
      <c r="Q58" s="71"/>
      <c r="R58" s="71"/>
      <c r="S58" s="71"/>
      <c r="T58" s="71"/>
      <c r="U58" s="71"/>
    </row>
    <row r="59" spans="1:21" x14ac:dyDescent="0.3">
      <c r="A59" s="14"/>
      <c r="B59" s="17"/>
      <c r="C59" s="15"/>
      <c r="D59" s="11"/>
      <c r="E59" s="11"/>
      <c r="F59" s="11"/>
      <c r="G59" s="11"/>
      <c r="H59" s="11"/>
      <c r="I59" s="11"/>
      <c r="J59" s="11"/>
      <c r="K59" s="11"/>
      <c r="L59" s="11"/>
      <c r="M59" s="11"/>
      <c r="N59" s="11"/>
      <c r="P59" s="71"/>
      <c r="Q59" s="71"/>
      <c r="R59" s="71"/>
      <c r="S59" s="71"/>
      <c r="T59" s="71"/>
      <c r="U59" s="71"/>
    </row>
    <row r="60" spans="1:21" x14ac:dyDescent="0.3">
      <c r="A60" s="14"/>
      <c r="B60" s="17"/>
      <c r="C60" s="15"/>
      <c r="D60" s="11"/>
      <c r="E60" s="11"/>
      <c r="F60" s="11"/>
      <c r="G60" s="11"/>
      <c r="H60" s="11"/>
      <c r="I60" s="11"/>
      <c r="J60" s="11"/>
      <c r="K60" s="11"/>
      <c r="L60" s="11"/>
      <c r="M60" s="11"/>
      <c r="N60" s="11"/>
      <c r="P60" s="71"/>
      <c r="Q60" s="71"/>
      <c r="R60" s="71"/>
      <c r="S60" s="71"/>
      <c r="T60" s="71"/>
      <c r="U60" s="71"/>
    </row>
    <row r="61" spans="1:21" x14ac:dyDescent="0.3">
      <c r="A61" s="14"/>
      <c r="B61" s="17"/>
      <c r="C61" s="15"/>
      <c r="D61" s="11"/>
      <c r="E61" s="11"/>
      <c r="F61" s="11"/>
      <c r="G61" s="11"/>
      <c r="H61" s="11"/>
      <c r="I61" s="11"/>
      <c r="J61" s="11"/>
      <c r="K61" s="11"/>
      <c r="L61" s="11"/>
      <c r="M61" s="11"/>
      <c r="N61" s="11"/>
      <c r="P61" s="71"/>
      <c r="Q61" s="71"/>
      <c r="R61" s="71"/>
      <c r="S61" s="71"/>
      <c r="T61" s="71"/>
      <c r="U61" s="71"/>
    </row>
    <row r="62" spans="1:21" x14ac:dyDescent="0.3">
      <c r="A62" s="14"/>
      <c r="B62" s="17"/>
      <c r="C62" s="15"/>
      <c r="D62" s="11"/>
      <c r="E62" s="11"/>
      <c r="F62" s="11"/>
      <c r="G62" s="11"/>
      <c r="H62" s="11"/>
      <c r="I62" s="11"/>
      <c r="J62" s="11"/>
      <c r="K62" s="11"/>
      <c r="L62" s="11"/>
      <c r="M62" s="11"/>
      <c r="N62" s="11"/>
      <c r="P62" s="71"/>
      <c r="Q62" s="71"/>
      <c r="R62" s="71"/>
      <c r="S62" s="71"/>
      <c r="T62" s="71"/>
      <c r="U62" s="71"/>
    </row>
    <row r="63" spans="1:21" x14ac:dyDescent="0.3">
      <c r="A63" s="14"/>
      <c r="B63" s="17"/>
      <c r="C63" s="15"/>
      <c r="D63" s="11"/>
      <c r="E63" s="11"/>
      <c r="F63" s="11"/>
      <c r="G63" s="11"/>
      <c r="H63" s="11"/>
      <c r="I63" s="11"/>
      <c r="J63" s="11"/>
      <c r="K63" s="11"/>
      <c r="L63" s="11"/>
      <c r="M63" s="11"/>
      <c r="N63" s="11"/>
      <c r="P63" s="71"/>
      <c r="Q63" s="71"/>
      <c r="R63" s="71"/>
      <c r="S63" s="71"/>
      <c r="T63" s="71"/>
      <c r="U63" s="71"/>
    </row>
    <row r="64" spans="1:21" x14ac:dyDescent="0.3">
      <c r="A64" s="14"/>
      <c r="B64" s="17"/>
      <c r="C64" s="15"/>
      <c r="D64" s="11"/>
      <c r="E64" s="11"/>
      <c r="F64" s="11"/>
      <c r="G64" s="11"/>
      <c r="H64" s="11"/>
      <c r="I64" s="11"/>
      <c r="J64" s="11"/>
      <c r="K64" s="11"/>
      <c r="L64" s="11"/>
      <c r="M64" s="11"/>
      <c r="N64" s="11"/>
      <c r="P64" s="71"/>
      <c r="Q64" s="71"/>
      <c r="R64" s="71"/>
      <c r="S64" s="71"/>
      <c r="T64" s="71"/>
      <c r="U64" s="71"/>
    </row>
    <row r="65" spans="1:21" x14ac:dyDescent="0.3">
      <c r="A65" s="14"/>
      <c r="B65" s="17"/>
      <c r="C65" s="15"/>
      <c r="D65" s="11"/>
      <c r="E65" s="11"/>
      <c r="F65" s="11"/>
      <c r="G65" s="11"/>
      <c r="H65" s="11"/>
      <c r="I65" s="11"/>
      <c r="J65" s="11"/>
      <c r="K65" s="11"/>
      <c r="L65" s="11"/>
      <c r="M65" s="11"/>
      <c r="N65" s="11"/>
      <c r="P65" s="71"/>
      <c r="Q65" s="71"/>
      <c r="R65" s="71"/>
      <c r="S65" s="71"/>
      <c r="T65" s="71"/>
      <c r="U65" s="71"/>
    </row>
    <row r="66" spans="1:21" x14ac:dyDescent="0.3">
      <c r="A66" s="14"/>
      <c r="B66" s="17"/>
      <c r="C66" s="15"/>
      <c r="D66" s="11"/>
      <c r="E66" s="11"/>
      <c r="F66" s="11"/>
      <c r="G66" s="11"/>
      <c r="H66" s="11"/>
      <c r="I66" s="11"/>
      <c r="J66" s="11"/>
      <c r="K66" s="11"/>
      <c r="L66" s="11"/>
      <c r="M66" s="11"/>
      <c r="N66" s="11"/>
      <c r="P66" s="71"/>
      <c r="Q66" s="71"/>
      <c r="R66" s="71"/>
      <c r="S66" s="71"/>
      <c r="T66" s="71"/>
      <c r="U66" s="71"/>
    </row>
    <row r="67" spans="1:21" x14ac:dyDescent="0.3">
      <c r="A67" s="14"/>
      <c r="B67" s="17"/>
      <c r="C67" s="15"/>
      <c r="D67" s="11"/>
      <c r="E67" s="11"/>
      <c r="F67" s="11"/>
      <c r="G67" s="11"/>
      <c r="H67" s="11"/>
      <c r="I67" s="11"/>
      <c r="J67" s="11"/>
      <c r="K67" s="11"/>
      <c r="L67" s="11"/>
      <c r="M67" s="11"/>
      <c r="N67" s="11"/>
      <c r="P67" s="71"/>
      <c r="Q67" s="71"/>
      <c r="R67" s="71"/>
      <c r="S67" s="71"/>
      <c r="T67" s="71"/>
      <c r="U67" s="71"/>
    </row>
  </sheetData>
  <sheetProtection formatCells="0" formatColumns="0" formatRows="0" insertColumns="0" insertRows="0" insertHyperlinks="0" autoFilter="0" pivotTables="0"/>
  <mergeCells count="4">
    <mergeCell ref="B1:C1"/>
    <mergeCell ref="F1:J1"/>
    <mergeCell ref="A2:C2"/>
    <mergeCell ref="A3:C3"/>
  </mergeCells>
  <dataValidations count="2">
    <dataValidation type="list" allowBlank="1" showInputMessage="1" showErrorMessage="1" prompt="Please fill in the blank from the list of options" sqref="D36">
      <formula1>FIT_Themes</formula1>
    </dataValidation>
    <dataValidation type="list" allowBlank="1" showInputMessage="1" showErrorMessage="1" prompt="Please fill in the blank from the list of options" sqref="E36:N36">
      <formula1>FIT_Themes_w_Other</formula1>
    </dataValidation>
  </dataValidations>
  <pageMargins left="0.7" right="0.7" top="0.75" bottom="0.75" header="0.3" footer="0.3"/>
  <pageSetup scale="91" fitToHeight="0"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prompt="Please fill in the blank from the list of options">
          <x14:formula1>
            <xm:f>Definitions!$B$2:$B$3</xm:f>
          </x14:formula1>
          <xm:sqref>D37:J37</xm:sqref>
        </x14:dataValidation>
        <x14:dataValidation type="list" allowBlank="1" showInputMessage="1" showErrorMessage="1" prompt="Please fill in the blank from the list of options">
          <x14:formula1>
            <xm:f>Definitions!$B$21:$B$23</xm:f>
          </x14:formula1>
          <xm:sqref>K37:N37</xm:sqref>
        </x14:dataValidation>
        <x14:dataValidation type="list" showInputMessage="1" showErrorMessage="1" promptTitle="Yes-No">
          <x14:formula1>
            <xm:f>Definitions!$B$2:$B$3</xm:f>
          </x14:formula1>
          <xm:sqref>D8:N9</xm:sqref>
        </x14:dataValidation>
        <x14:dataValidation type="list" allowBlank="1" showInputMessage="1" showErrorMessage="1">
          <x14:formula1>
            <xm:f>Definitions!$B$15:$B$17</xm:f>
          </x14:formula1>
          <xm:sqref>D28:N35</xm:sqref>
        </x14:dataValidation>
        <x14:dataValidation type="list" allowBlank="1" showInputMessage="1" showErrorMessage="1">
          <x14:formula1>
            <xm:f>Definitions!$B$7:$B$11</xm:f>
          </x14:formula1>
          <xm:sqref>D25:N25 D19:N22 D15:N17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1"/>
  <sheetViews>
    <sheetView workbookViewId="0">
      <pane xSplit="3" ySplit="5" topLeftCell="D6" activePane="bottomRight" state="frozenSplit"/>
      <selection pane="topRight" activeCell="E1" sqref="E1"/>
      <selection pane="bottomLeft" activeCell="A7" sqref="A7"/>
      <selection pane="bottomRight" activeCell="E7" sqref="E7"/>
    </sheetView>
  </sheetViews>
  <sheetFormatPr defaultRowHeight="14.4" x14ac:dyDescent="0.3"/>
  <cols>
    <col min="1" max="1" width="67.6640625" customWidth="1"/>
    <col min="2" max="2" width="10.33203125" bestFit="1" customWidth="1"/>
    <col min="4" max="4" width="11.44140625" bestFit="1" customWidth="1"/>
    <col min="11" max="14" width="0" hidden="1" customWidth="1"/>
  </cols>
  <sheetData>
    <row r="1" spans="1:15" ht="21" x14ac:dyDescent="0.3">
      <c r="A1" s="103" t="s">
        <v>261</v>
      </c>
      <c r="B1" s="104"/>
      <c r="C1" s="72"/>
      <c r="D1" s="106" t="s">
        <v>54</v>
      </c>
      <c r="E1" s="286"/>
      <c r="F1" s="286"/>
      <c r="G1" s="286"/>
      <c r="H1" s="286"/>
      <c r="I1" s="286"/>
      <c r="J1" s="72"/>
      <c r="K1" s="72"/>
      <c r="L1" s="72"/>
      <c r="M1" s="72"/>
      <c r="N1" s="72"/>
      <c r="O1" s="18"/>
    </row>
    <row r="2" spans="1:15" ht="58.2" thickBot="1" x14ac:dyDescent="0.35">
      <c r="A2" s="31" t="s">
        <v>53</v>
      </c>
      <c r="B2" s="72"/>
      <c r="C2" s="72"/>
      <c r="D2" s="72"/>
      <c r="E2" s="72"/>
      <c r="F2" s="72"/>
      <c r="G2" s="72"/>
      <c r="H2" s="72"/>
      <c r="I2" s="72"/>
      <c r="J2" s="72"/>
      <c r="K2" s="72"/>
      <c r="L2" s="72"/>
      <c r="M2" s="72"/>
      <c r="N2" s="72"/>
      <c r="O2" s="18"/>
    </row>
    <row r="3" spans="1:15" ht="28.8" x14ac:dyDescent="0.3">
      <c r="A3" s="98" t="s">
        <v>51</v>
      </c>
      <c r="B3" s="83" t="s">
        <v>35</v>
      </c>
      <c r="C3" s="84" t="s">
        <v>50</v>
      </c>
      <c r="D3" s="92"/>
      <c r="E3" s="92"/>
      <c r="F3" s="92"/>
      <c r="G3" s="92"/>
      <c r="H3" s="92"/>
      <c r="I3" s="92"/>
      <c r="J3" s="92"/>
      <c r="K3" s="92"/>
      <c r="L3" s="92"/>
      <c r="M3" s="92"/>
      <c r="N3" s="93"/>
      <c r="O3" s="18"/>
    </row>
    <row r="4" spans="1:15" x14ac:dyDescent="0.3">
      <c r="A4" s="76" t="s">
        <v>2</v>
      </c>
      <c r="B4" s="85"/>
      <c r="C4" s="86"/>
      <c r="D4" s="266" t="s">
        <v>3</v>
      </c>
      <c r="E4" s="94" t="s">
        <v>4</v>
      </c>
      <c r="F4" s="94" t="s">
        <v>5</v>
      </c>
      <c r="G4" s="94" t="s">
        <v>6</v>
      </c>
      <c r="H4" s="94" t="s">
        <v>7</v>
      </c>
      <c r="I4" s="94" t="s">
        <v>8</v>
      </c>
      <c r="J4" s="94" t="s">
        <v>9</v>
      </c>
      <c r="K4" s="94" t="s">
        <v>10</v>
      </c>
      <c r="L4" s="94" t="s">
        <v>11</v>
      </c>
      <c r="M4" s="94" t="s">
        <v>12</v>
      </c>
      <c r="N4" s="95" t="s">
        <v>13</v>
      </c>
      <c r="O4" s="18"/>
    </row>
    <row r="5" spans="1:15" ht="15" thickBot="1" x14ac:dyDescent="0.35">
      <c r="A5" s="87" t="s">
        <v>14</v>
      </c>
      <c r="B5" s="88"/>
      <c r="C5" s="89"/>
      <c r="D5" s="267" t="str">
        <f>Proposals!$D2</f>
        <v>Hart-Brinkley</v>
      </c>
      <c r="E5" s="96" t="str">
        <f>Proposals!$D3</f>
        <v>Nielsen</v>
      </c>
      <c r="F5" s="96" t="str">
        <f>Proposals!$D4</f>
        <v>Callahan</v>
      </c>
      <c r="G5" s="96" t="str">
        <f>Proposals!$D5</f>
        <v>Bowers</v>
      </c>
      <c r="H5" s="96" t="str">
        <f>Proposals!$D6</f>
        <v>Barrows</v>
      </c>
      <c r="I5" s="96" t="str">
        <f>Proposals!$D7</f>
        <v>Sharygin</v>
      </c>
      <c r="J5" s="96" t="str">
        <f>Proposals!$D8</f>
        <v>Percy</v>
      </c>
      <c r="K5" s="96"/>
      <c r="L5" s="96"/>
      <c r="M5" s="96"/>
      <c r="N5" s="97"/>
      <c r="O5" s="18"/>
    </row>
    <row r="6" spans="1:15" x14ac:dyDescent="0.3">
      <c r="A6" s="99" t="s">
        <v>52</v>
      </c>
      <c r="B6" s="118"/>
      <c r="C6" s="181"/>
      <c r="D6" s="268"/>
      <c r="E6" s="182"/>
      <c r="F6" s="182"/>
      <c r="G6" s="182"/>
      <c r="H6" s="182"/>
      <c r="I6" s="182"/>
      <c r="J6" s="182"/>
      <c r="K6" s="27" t="s">
        <v>0</v>
      </c>
      <c r="L6" s="27" t="s">
        <v>0</v>
      </c>
      <c r="M6" s="27" t="s">
        <v>0</v>
      </c>
      <c r="N6" s="27" t="s">
        <v>0</v>
      </c>
      <c r="O6" s="18"/>
    </row>
    <row r="7" spans="1:15" ht="36" x14ac:dyDescent="0.3">
      <c r="A7" s="75" t="s">
        <v>161</v>
      </c>
      <c r="B7" s="34" t="s">
        <v>46</v>
      </c>
      <c r="C7" s="48">
        <v>4</v>
      </c>
      <c r="D7" s="269"/>
      <c r="E7" s="27"/>
      <c r="F7" s="27"/>
      <c r="G7" s="27"/>
      <c r="H7" s="27"/>
      <c r="I7" s="27"/>
      <c r="J7" s="27"/>
      <c r="K7" s="27" t="s">
        <v>0</v>
      </c>
      <c r="L7" s="27" t="s">
        <v>0</v>
      </c>
      <c r="M7" s="27" t="s">
        <v>0</v>
      </c>
      <c r="N7" s="27" t="s">
        <v>0</v>
      </c>
      <c r="O7" s="18"/>
    </row>
    <row r="8" spans="1:15" ht="36" x14ac:dyDescent="0.3">
      <c r="A8" s="75" t="s">
        <v>162</v>
      </c>
      <c r="B8" s="34" t="s">
        <v>46</v>
      </c>
      <c r="C8" s="48">
        <v>4</v>
      </c>
      <c r="D8" s="269"/>
      <c r="E8" s="27"/>
      <c r="F8" s="27"/>
      <c r="G8" s="27"/>
      <c r="H8" s="27"/>
      <c r="I8" s="27"/>
      <c r="J8" s="27"/>
      <c r="K8" s="27" t="s">
        <v>0</v>
      </c>
      <c r="L8" s="27" t="s">
        <v>0</v>
      </c>
      <c r="M8" s="27" t="s">
        <v>0</v>
      </c>
      <c r="N8" s="27" t="s">
        <v>0</v>
      </c>
      <c r="O8" s="18"/>
    </row>
    <row r="9" spans="1:15" ht="36" x14ac:dyDescent="0.3">
      <c r="A9" s="75" t="s">
        <v>163</v>
      </c>
      <c r="B9" s="34" t="s">
        <v>46</v>
      </c>
      <c r="C9" s="48">
        <v>4</v>
      </c>
      <c r="D9" s="269"/>
      <c r="E9" s="27"/>
      <c r="F9" s="27"/>
      <c r="G9" s="27"/>
      <c r="H9" s="27"/>
      <c r="I9" s="27"/>
      <c r="J9" s="27"/>
      <c r="K9" s="27" t="s">
        <v>0</v>
      </c>
      <c r="L9" s="27" t="s">
        <v>0</v>
      </c>
      <c r="M9" s="27" t="s">
        <v>0</v>
      </c>
      <c r="N9" s="27" t="s">
        <v>0</v>
      </c>
      <c r="O9" s="18"/>
    </row>
    <row r="10" spans="1:15" ht="43.2" x14ac:dyDescent="0.3">
      <c r="A10" s="75" t="s">
        <v>164</v>
      </c>
      <c r="B10" s="34" t="s">
        <v>46</v>
      </c>
      <c r="C10" s="48">
        <v>4</v>
      </c>
      <c r="D10" s="269"/>
      <c r="E10" s="27"/>
      <c r="F10" s="27"/>
      <c r="G10" s="27"/>
      <c r="H10" s="27"/>
      <c r="I10" s="27"/>
      <c r="J10" s="27"/>
      <c r="K10" s="27" t="s">
        <v>0</v>
      </c>
      <c r="L10" s="27" t="s">
        <v>0</v>
      </c>
      <c r="M10" s="27" t="s">
        <v>0</v>
      </c>
      <c r="N10" s="27" t="s">
        <v>0</v>
      </c>
      <c r="O10" s="18"/>
    </row>
    <row r="11" spans="1:15" ht="36" x14ac:dyDescent="0.3">
      <c r="A11" s="75" t="s">
        <v>165</v>
      </c>
      <c r="B11" s="34" t="s">
        <v>46</v>
      </c>
      <c r="C11" s="48">
        <v>4</v>
      </c>
      <c r="D11" s="269"/>
      <c r="E11" s="27"/>
      <c r="F11" s="27"/>
      <c r="G11" s="27"/>
      <c r="H11" s="27"/>
      <c r="I11" s="27"/>
      <c r="J11" s="27"/>
      <c r="K11" s="27" t="s">
        <v>0</v>
      </c>
      <c r="L11" s="27" t="s">
        <v>0</v>
      </c>
      <c r="M11" s="27" t="s">
        <v>0</v>
      </c>
      <c r="N11" s="27" t="s">
        <v>0</v>
      </c>
      <c r="O11" s="18"/>
    </row>
    <row r="12" spans="1:15" x14ac:dyDescent="0.3">
      <c r="A12" s="100" t="s">
        <v>26</v>
      </c>
      <c r="B12" s="118"/>
      <c r="C12" s="181"/>
      <c r="D12" s="182"/>
      <c r="E12" s="182"/>
      <c r="F12" s="182"/>
      <c r="G12" s="182"/>
      <c r="H12" s="182"/>
      <c r="I12" s="182"/>
      <c r="J12" s="182"/>
      <c r="K12" s="27" t="s">
        <v>0</v>
      </c>
      <c r="L12" s="27" t="s">
        <v>0</v>
      </c>
      <c r="M12" s="27" t="s">
        <v>0</v>
      </c>
      <c r="N12" s="27" t="s">
        <v>0</v>
      </c>
      <c r="O12" s="18"/>
    </row>
    <row r="13" spans="1:15" ht="36" x14ac:dyDescent="0.3">
      <c r="A13" s="75" t="s">
        <v>166</v>
      </c>
      <c r="B13" s="34" t="s">
        <v>46</v>
      </c>
      <c r="C13" s="48">
        <v>4</v>
      </c>
      <c r="D13" s="225"/>
      <c r="E13" s="27"/>
      <c r="F13" s="27"/>
      <c r="G13" s="27"/>
      <c r="H13" s="27"/>
      <c r="I13" s="27"/>
      <c r="J13" s="27"/>
      <c r="K13" s="27" t="s">
        <v>0</v>
      </c>
      <c r="L13" s="27" t="s">
        <v>0</v>
      </c>
      <c r="M13" s="27" t="s">
        <v>0</v>
      </c>
      <c r="N13" s="27" t="s">
        <v>0</v>
      </c>
      <c r="O13" s="18"/>
    </row>
    <row r="14" spans="1:15" ht="36" x14ac:dyDescent="0.3">
      <c r="A14" s="75" t="s">
        <v>167</v>
      </c>
      <c r="B14" s="34" t="s">
        <v>46</v>
      </c>
      <c r="C14" s="48">
        <v>4</v>
      </c>
      <c r="D14" s="225"/>
      <c r="E14" s="27"/>
      <c r="F14" s="27"/>
      <c r="G14" s="27"/>
      <c r="H14" s="27"/>
      <c r="I14" s="27"/>
      <c r="J14" s="27"/>
      <c r="K14" s="27" t="s">
        <v>0</v>
      </c>
      <c r="L14" s="27" t="s">
        <v>0</v>
      </c>
      <c r="M14" s="27" t="s">
        <v>0</v>
      </c>
      <c r="N14" s="27" t="s">
        <v>0</v>
      </c>
      <c r="O14" s="18"/>
    </row>
    <row r="15" spans="1:15" ht="36" x14ac:dyDescent="0.3">
      <c r="A15" s="75" t="s">
        <v>168</v>
      </c>
      <c r="B15" s="34" t="s">
        <v>46</v>
      </c>
      <c r="C15" s="48">
        <v>4</v>
      </c>
      <c r="D15" s="225"/>
      <c r="E15" s="27"/>
      <c r="F15" s="27"/>
      <c r="G15" s="27"/>
      <c r="H15" s="27"/>
      <c r="I15" s="27"/>
      <c r="J15" s="27"/>
      <c r="K15" s="27" t="s">
        <v>0</v>
      </c>
      <c r="L15" s="27" t="s">
        <v>0</v>
      </c>
      <c r="M15" s="27" t="s">
        <v>0</v>
      </c>
      <c r="N15" s="27" t="s">
        <v>0</v>
      </c>
      <c r="O15" s="18"/>
    </row>
    <row r="16" spans="1:15" ht="36" x14ac:dyDescent="0.3">
      <c r="A16" s="75" t="s">
        <v>169</v>
      </c>
      <c r="B16" s="34" t="s">
        <v>46</v>
      </c>
      <c r="C16" s="48">
        <v>4</v>
      </c>
      <c r="D16" s="225"/>
      <c r="E16" s="27"/>
      <c r="F16" s="27"/>
      <c r="G16" s="27"/>
      <c r="H16" s="27"/>
      <c r="I16" s="27"/>
      <c r="J16" s="27"/>
      <c r="K16" s="27" t="s">
        <v>0</v>
      </c>
      <c r="L16" s="27" t="s">
        <v>0</v>
      </c>
      <c r="M16" s="27" t="s">
        <v>0</v>
      </c>
      <c r="N16" s="27" t="s">
        <v>0</v>
      </c>
      <c r="O16" s="18"/>
    </row>
    <row r="17" spans="1:22" ht="36" x14ac:dyDescent="0.3">
      <c r="A17" s="75" t="s">
        <v>170</v>
      </c>
      <c r="B17" s="34" t="s">
        <v>46</v>
      </c>
      <c r="C17" s="48">
        <v>4</v>
      </c>
      <c r="D17" s="225"/>
      <c r="E17" s="27"/>
      <c r="F17" s="27"/>
      <c r="G17" s="27"/>
      <c r="H17" s="27"/>
      <c r="I17" s="27"/>
      <c r="J17" s="27"/>
      <c r="K17" s="27" t="s">
        <v>0</v>
      </c>
      <c r="L17" s="27" t="s">
        <v>0</v>
      </c>
      <c r="M17" s="27" t="s">
        <v>0</v>
      </c>
      <c r="N17" s="27" t="s">
        <v>0</v>
      </c>
      <c r="O17" s="18"/>
    </row>
    <row r="18" spans="1:22" s="71" customFormat="1" ht="29.25" customHeight="1" x14ac:dyDescent="0.3">
      <c r="A18" s="183" t="s">
        <v>192</v>
      </c>
      <c r="B18" s="52"/>
      <c r="C18" s="184"/>
      <c r="D18" s="228"/>
      <c r="E18" s="49"/>
      <c r="F18" s="49"/>
      <c r="G18" s="49"/>
      <c r="H18" s="49"/>
      <c r="I18" s="49"/>
      <c r="J18" s="49"/>
      <c r="K18" s="49"/>
      <c r="L18" s="49"/>
      <c r="M18" s="49"/>
      <c r="N18" s="49"/>
      <c r="O18" s="18"/>
      <c r="P18"/>
      <c r="Q18"/>
      <c r="R18"/>
      <c r="S18"/>
      <c r="T18"/>
      <c r="U18"/>
      <c r="V18"/>
    </row>
    <row r="19" spans="1:22" x14ac:dyDescent="0.3">
      <c r="A19" s="76" t="s">
        <v>21</v>
      </c>
      <c r="B19" s="77"/>
      <c r="C19" s="78">
        <f>SUM(C6:C17)</f>
        <v>40</v>
      </c>
      <c r="D19" s="79"/>
      <c r="E19" s="79"/>
      <c r="F19" s="79"/>
      <c r="G19" s="79"/>
      <c r="H19" s="79"/>
      <c r="I19" s="79"/>
      <c r="J19" s="79"/>
      <c r="K19" s="79"/>
      <c r="L19" s="79"/>
      <c r="M19" s="79"/>
      <c r="N19" s="80"/>
      <c r="O19" s="18"/>
    </row>
    <row r="20" spans="1:22" ht="18" x14ac:dyDescent="0.3">
      <c r="A20" s="76" t="s">
        <v>36</v>
      </c>
      <c r="B20" s="77"/>
      <c r="C20" s="77"/>
      <c r="D20" s="229" t="e">
        <f t="shared" ref="D20:J20" si="0">SUM(VLOOKUP(D7,Agree_Disag_3_pt,2,FALSE)+
VLOOKUP(D8,Agree_Disag_3_pt,2,FALSE)+
VLOOKUP(D9,Agree_Disag_3_pt,2,FALSE)+
VLOOKUP(D10,Agree_Disag_3_pt,2,FALSE)+
VLOOKUP(D11,Agree_Disag_3_pt,2,FALSE)+
VLOOKUP(D13,Agree_Disag_3_pt,2,FALSE)+
VLOOKUP(D14,Agree_Disag_3_pt,2,FALSE)+
VLOOKUP(D15,Agree_Disag_3_pt,2,FALSE)+
VLOOKUP(D16,Agree_Disag_3_pt,2,FALSE)+
VLOOKUP(D17,Agree_Disag_3_pt,2,FALSE))</f>
        <v>#N/A</v>
      </c>
      <c r="E20" s="81" t="e">
        <f t="shared" si="0"/>
        <v>#N/A</v>
      </c>
      <c r="F20" s="81" t="e">
        <f t="shared" si="0"/>
        <v>#N/A</v>
      </c>
      <c r="G20" s="81" t="e">
        <f t="shared" si="0"/>
        <v>#N/A</v>
      </c>
      <c r="H20" s="81" t="e">
        <f t="shared" si="0"/>
        <v>#N/A</v>
      </c>
      <c r="I20" s="81" t="e">
        <f t="shared" si="0"/>
        <v>#N/A</v>
      </c>
      <c r="J20" s="81" t="e">
        <f t="shared" si="0"/>
        <v>#N/A</v>
      </c>
      <c r="K20" s="81">
        <f t="shared" ref="K20:N20" si="1">SUM(VLOOKUP(K6,Agree_Disag_3_pt,2,FALSE)+
VLOOKUP(K7,Agree_Disag_3_pt,2,FALSE)+
VLOOKUP(K8,Agree_Disag_3_pt,2,FALSE)+
VLOOKUP(K9,Agree_Disag_3_pt,2,FALSE)+
VLOOKUP(K10,Agree_Disag_3_pt,2,FALSE)+
VLOOKUP(K11,Agree_Disag_3_pt,2,FALSE)+
VLOOKUP(K12,Agree_Disag_3_pt,2,FALSE)+
VLOOKUP(K13,Agree_Disag_3_pt,2,FALSE)+
VLOOKUP(K14,Agree_Disag_3_pt,2,FALSE)+
VLOOKUP(K15,Agree_Disag_3_pt,2,FALSE)+
VLOOKUP(K16,Agree_Disag_3_pt,2,FALSE)+
VLOOKUP(K17,Agree_Disag_3_pt,2,FALSE))</f>
        <v>48</v>
      </c>
      <c r="L20" s="81">
        <f t="shared" si="1"/>
        <v>48</v>
      </c>
      <c r="M20" s="81">
        <f t="shared" si="1"/>
        <v>48</v>
      </c>
      <c r="N20" s="81">
        <f t="shared" si="1"/>
        <v>48</v>
      </c>
      <c r="O20" s="18"/>
    </row>
    <row r="21" spans="1:22" ht="15" thickBot="1" x14ac:dyDescent="0.35">
      <c r="A21" s="82" t="s">
        <v>48</v>
      </c>
      <c r="B21" s="74"/>
      <c r="C21" s="74"/>
      <c r="D21" s="270"/>
      <c r="E21" s="101"/>
      <c r="F21" s="101"/>
      <c r="G21" s="101"/>
      <c r="H21" s="101"/>
      <c r="I21" s="101"/>
      <c r="J21" s="101"/>
      <c r="K21" s="101"/>
      <c r="L21" s="101"/>
      <c r="M21" s="101"/>
      <c r="N21" s="102"/>
      <c r="O21" s="18"/>
    </row>
  </sheetData>
  <sheetProtection formatCells="0" formatColumns="0" formatRows="0" insertColumns="0" insertRows="0" insertHyperlinks="0" autoFilter="0" pivotTables="0"/>
  <mergeCells count="1">
    <mergeCell ref="E1:I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prompt="Please fill in the blank from the list of options">
          <x14:formula1>
            <xm:f>Definitions!$B$21:$B$23</xm:f>
          </x14:formula1>
          <xm:sqref>K18:N18</xm:sqref>
        </x14:dataValidation>
        <x14:dataValidation type="list" allowBlank="1" showInputMessage="1" showErrorMessage="1" prompt="Please fill in the blank from the list of options">
          <x14:formula1>
            <xm:f>Definitions!$B$2:$B$3</xm:f>
          </x14:formula1>
          <xm:sqref>D18:J18</xm:sqref>
        </x14:dataValidation>
        <x14:dataValidation type="list" allowBlank="1" showInputMessage="1" showErrorMessage="1">
          <x14:formula1>
            <xm:f>Definitions!$B$15:$B$17</xm:f>
          </x14:formula1>
          <xm:sqref>D6:N17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0"/>
  <sheetViews>
    <sheetView workbookViewId="0">
      <pane xSplit="3" ySplit="7" topLeftCell="D8" activePane="bottomRight" state="frozenSplit"/>
      <selection pane="topRight" activeCell="E1" sqref="E1"/>
      <selection pane="bottomLeft" activeCell="A11" sqref="A11"/>
      <selection pane="bottomRight" activeCell="Q7" sqref="Q7"/>
    </sheetView>
  </sheetViews>
  <sheetFormatPr defaultRowHeight="14.4" x14ac:dyDescent="0.3"/>
  <cols>
    <col min="1" max="1" width="62.44140625" customWidth="1"/>
    <col min="2" max="2" width="13.88671875" bestFit="1" customWidth="1"/>
    <col min="4" max="10" width="11.33203125" customWidth="1"/>
    <col min="11" max="14" width="11.33203125" hidden="1" customWidth="1"/>
  </cols>
  <sheetData>
    <row r="1" spans="1:14" ht="21" x14ac:dyDescent="0.3">
      <c r="A1" s="103" t="s">
        <v>55</v>
      </c>
      <c r="B1" s="104"/>
      <c r="C1" s="72"/>
      <c r="D1" s="139" t="s">
        <v>54</v>
      </c>
      <c r="E1" s="287"/>
      <c r="F1" s="287"/>
      <c r="G1" s="287"/>
      <c r="H1" s="287"/>
      <c r="I1" s="287"/>
      <c r="J1" s="132"/>
      <c r="K1" s="132"/>
      <c r="L1" s="132"/>
      <c r="M1" s="132"/>
      <c r="N1" s="133"/>
    </row>
    <row r="2" spans="1:14" ht="30" customHeight="1" x14ac:dyDescent="0.3">
      <c r="A2" s="288" t="s">
        <v>53</v>
      </c>
      <c r="B2" s="288"/>
      <c r="C2" s="131" t="s">
        <v>57</v>
      </c>
      <c r="D2" s="140"/>
      <c r="E2" s="137"/>
      <c r="F2" s="137"/>
      <c r="G2" s="137"/>
      <c r="H2" s="137"/>
      <c r="I2" s="137"/>
      <c r="J2" s="137"/>
      <c r="K2" s="137"/>
      <c r="L2" s="137"/>
      <c r="M2" s="137"/>
      <c r="N2" s="141"/>
    </row>
    <row r="3" spans="1:14" x14ac:dyDescent="0.3">
      <c r="A3" s="288"/>
      <c r="B3" s="288"/>
      <c r="C3" s="131" t="s">
        <v>58</v>
      </c>
      <c r="D3" s="135"/>
      <c r="E3" s="134"/>
      <c r="F3" s="134"/>
      <c r="G3" s="134"/>
      <c r="H3" s="134"/>
      <c r="I3" s="134"/>
      <c r="J3" s="134"/>
      <c r="K3" s="134"/>
      <c r="L3" s="134"/>
      <c r="M3" s="134"/>
      <c r="N3" s="136"/>
    </row>
    <row r="4" spans="1:14" ht="15" thickBot="1" x14ac:dyDescent="0.35">
      <c r="A4" s="289"/>
      <c r="B4" s="289"/>
      <c r="C4" s="131" t="s">
        <v>59</v>
      </c>
      <c r="D4" s="142"/>
      <c r="E4" s="138"/>
      <c r="F4" s="138"/>
      <c r="G4" s="138"/>
      <c r="H4" s="138"/>
      <c r="I4" s="138"/>
      <c r="J4" s="138"/>
      <c r="K4" s="138"/>
      <c r="L4" s="138"/>
      <c r="M4" s="138"/>
      <c r="N4" s="143"/>
    </row>
    <row r="5" spans="1:14" ht="28.8" x14ac:dyDescent="0.3">
      <c r="A5" s="98" t="s">
        <v>51</v>
      </c>
      <c r="B5" s="83" t="s">
        <v>35</v>
      </c>
      <c r="C5" s="84" t="s">
        <v>50</v>
      </c>
      <c r="D5" s="92"/>
      <c r="E5" s="92"/>
      <c r="F5" s="92"/>
      <c r="G5" s="92"/>
      <c r="H5" s="92"/>
      <c r="I5" s="92"/>
      <c r="J5" s="92"/>
      <c r="K5" s="92"/>
      <c r="L5" s="92"/>
      <c r="M5" s="92"/>
      <c r="N5" s="93"/>
    </row>
    <row r="6" spans="1:14" x14ac:dyDescent="0.3">
      <c r="A6" s="76" t="s">
        <v>2</v>
      </c>
      <c r="B6" s="85"/>
      <c r="C6" s="86"/>
      <c r="D6" s="266" t="s">
        <v>3</v>
      </c>
      <c r="E6" s="94" t="s">
        <v>4</v>
      </c>
      <c r="F6" s="94" t="s">
        <v>5</v>
      </c>
      <c r="G6" s="94" t="s">
        <v>6</v>
      </c>
      <c r="H6" s="94" t="s">
        <v>7</v>
      </c>
      <c r="I6" s="94" t="s">
        <v>8</v>
      </c>
      <c r="J6" s="94" t="s">
        <v>9</v>
      </c>
      <c r="K6" s="94" t="s">
        <v>10</v>
      </c>
      <c r="L6" s="94" t="s">
        <v>11</v>
      </c>
      <c r="M6" s="94" t="s">
        <v>12</v>
      </c>
      <c r="N6" s="95" t="s">
        <v>13</v>
      </c>
    </row>
    <row r="7" spans="1:14" ht="15" thickBot="1" x14ac:dyDescent="0.35">
      <c r="A7" s="87" t="s">
        <v>14</v>
      </c>
      <c r="B7" s="88"/>
      <c r="C7" s="89"/>
      <c r="D7" s="267" t="str">
        <f>Proposals!$D2</f>
        <v>Hart-Brinkley</v>
      </c>
      <c r="E7" s="96" t="str">
        <f>Proposals!$D3</f>
        <v>Nielsen</v>
      </c>
      <c r="F7" s="96" t="str">
        <f>Proposals!$D4</f>
        <v>Callahan</v>
      </c>
      <c r="G7" s="96" t="str">
        <f>Proposals!$D5</f>
        <v>Bowers</v>
      </c>
      <c r="H7" s="96" t="str">
        <f>Proposals!$D6</f>
        <v>Barrows</v>
      </c>
      <c r="I7" s="96" t="str">
        <f>Proposals!$D7</f>
        <v>Sharygin</v>
      </c>
      <c r="J7" s="96" t="str">
        <f>Proposals!$D8</f>
        <v>Percy</v>
      </c>
      <c r="K7" s="96"/>
      <c r="L7" s="96"/>
      <c r="M7" s="96"/>
      <c r="N7" s="97"/>
    </row>
    <row r="8" spans="1:14" x14ac:dyDescent="0.3">
      <c r="A8" s="175" t="s">
        <v>142</v>
      </c>
      <c r="B8" s="118"/>
      <c r="C8" s="118"/>
      <c r="D8" s="271"/>
      <c r="E8" s="118"/>
      <c r="F8" s="118"/>
      <c r="G8" s="118"/>
      <c r="H8" s="118"/>
      <c r="I8" s="118"/>
      <c r="J8" s="118"/>
      <c r="K8" s="118"/>
      <c r="L8" s="118"/>
      <c r="M8" s="118"/>
      <c r="N8" s="144"/>
    </row>
    <row r="9" spans="1:14" ht="36" x14ac:dyDescent="0.3">
      <c r="A9" s="174" t="s">
        <v>143</v>
      </c>
      <c r="B9" s="34" t="s">
        <v>46</v>
      </c>
      <c r="C9" s="48">
        <v>4</v>
      </c>
      <c r="D9" s="269"/>
      <c r="E9" s="27"/>
      <c r="F9" s="27"/>
      <c r="G9" s="27"/>
      <c r="H9" s="27"/>
      <c r="I9" s="27"/>
      <c r="J9" s="27"/>
      <c r="K9" s="27" t="s">
        <v>0</v>
      </c>
      <c r="L9" s="27" t="s">
        <v>0</v>
      </c>
      <c r="M9" s="27" t="s">
        <v>0</v>
      </c>
      <c r="N9" s="27" t="s">
        <v>0</v>
      </c>
    </row>
    <row r="10" spans="1:14" ht="36" x14ac:dyDescent="0.3">
      <c r="A10" s="174" t="s">
        <v>146</v>
      </c>
      <c r="B10" s="34" t="s">
        <v>46</v>
      </c>
      <c r="C10" s="48">
        <v>4</v>
      </c>
      <c r="D10" s="272"/>
      <c r="E10" s="27"/>
      <c r="F10" s="27"/>
      <c r="G10" s="27"/>
      <c r="H10" s="27"/>
      <c r="I10" s="27"/>
      <c r="J10" s="27"/>
      <c r="K10" s="27" t="s">
        <v>0</v>
      </c>
      <c r="L10" s="27" t="s">
        <v>0</v>
      </c>
      <c r="M10" s="27" t="s">
        <v>0</v>
      </c>
      <c r="N10" s="27" t="s">
        <v>0</v>
      </c>
    </row>
    <row r="11" spans="1:14" x14ac:dyDescent="0.3">
      <c r="A11" s="175" t="s">
        <v>144</v>
      </c>
      <c r="B11" s="118"/>
      <c r="C11" s="118"/>
      <c r="D11" s="118"/>
      <c r="E11" s="118"/>
      <c r="F11" s="118"/>
      <c r="G11" s="118"/>
      <c r="H11" s="118"/>
      <c r="I11" s="118"/>
      <c r="J11" s="118"/>
      <c r="K11" s="118"/>
      <c r="L11" s="118"/>
      <c r="M11" s="118"/>
      <c r="N11" s="144"/>
    </row>
    <row r="12" spans="1:14" ht="36" x14ac:dyDescent="0.3">
      <c r="A12" s="174" t="s">
        <v>193</v>
      </c>
      <c r="B12" s="34" t="s">
        <v>46</v>
      </c>
      <c r="C12" s="48">
        <v>4</v>
      </c>
      <c r="D12" s="273"/>
      <c r="E12" s="27"/>
      <c r="F12" s="27"/>
      <c r="G12" s="27"/>
      <c r="H12" s="27"/>
      <c r="I12" s="27"/>
      <c r="J12" s="27"/>
      <c r="K12" s="27" t="s">
        <v>0</v>
      </c>
      <c r="L12" s="27" t="s">
        <v>0</v>
      </c>
      <c r="M12" s="27" t="s">
        <v>0</v>
      </c>
      <c r="N12" s="27" t="s">
        <v>0</v>
      </c>
    </row>
    <row r="13" spans="1:14" ht="43.2" x14ac:dyDescent="0.3">
      <c r="A13" s="174" t="s">
        <v>155</v>
      </c>
      <c r="B13" s="34" t="s">
        <v>46</v>
      </c>
      <c r="C13" s="48">
        <v>4</v>
      </c>
      <c r="D13" s="269"/>
      <c r="E13" s="27"/>
      <c r="F13" s="27"/>
      <c r="G13" s="27"/>
      <c r="H13" s="27"/>
      <c r="I13" s="27"/>
      <c r="J13" s="27"/>
      <c r="K13" s="27" t="s">
        <v>0</v>
      </c>
      <c r="L13" s="27" t="s">
        <v>0</v>
      </c>
      <c r="M13" s="27" t="s">
        <v>0</v>
      </c>
      <c r="N13" s="27" t="s">
        <v>0</v>
      </c>
    </row>
    <row r="14" spans="1:14" ht="36" x14ac:dyDescent="0.3">
      <c r="A14" s="174" t="s">
        <v>156</v>
      </c>
      <c r="B14" s="34" t="s">
        <v>46</v>
      </c>
      <c r="C14" s="48">
        <v>4</v>
      </c>
      <c r="D14" s="269"/>
      <c r="E14" s="27"/>
      <c r="F14" s="27"/>
      <c r="G14" s="27"/>
      <c r="H14" s="27"/>
      <c r="I14" s="27"/>
      <c r="J14" s="27"/>
      <c r="K14" s="27" t="s">
        <v>0</v>
      </c>
      <c r="L14" s="27" t="s">
        <v>0</v>
      </c>
      <c r="M14" s="27" t="s">
        <v>0</v>
      </c>
      <c r="N14" s="27" t="s">
        <v>0</v>
      </c>
    </row>
    <row r="15" spans="1:14" ht="36" x14ac:dyDescent="0.3">
      <c r="A15" s="174" t="s">
        <v>157</v>
      </c>
      <c r="B15" s="34" t="s">
        <v>46</v>
      </c>
      <c r="C15" s="48">
        <v>4</v>
      </c>
      <c r="D15" s="269"/>
      <c r="E15" s="27"/>
      <c r="F15" s="27"/>
      <c r="G15" s="27"/>
      <c r="H15" s="27"/>
      <c r="I15" s="27"/>
      <c r="J15" s="27"/>
      <c r="K15" s="27" t="s">
        <v>0</v>
      </c>
      <c r="L15" s="27" t="s">
        <v>0</v>
      </c>
      <c r="M15" s="27" t="s">
        <v>0</v>
      </c>
      <c r="N15" s="27" t="s">
        <v>0</v>
      </c>
    </row>
    <row r="16" spans="1:14" ht="36" x14ac:dyDescent="0.3">
      <c r="A16" s="174" t="s">
        <v>158</v>
      </c>
      <c r="B16" s="34" t="s">
        <v>46</v>
      </c>
      <c r="C16" s="48">
        <v>4</v>
      </c>
      <c r="D16" s="269"/>
      <c r="E16" s="27"/>
      <c r="F16" s="27"/>
      <c r="G16" s="27"/>
      <c r="H16" s="27"/>
      <c r="I16" s="27"/>
      <c r="J16" s="27"/>
      <c r="K16" s="27" t="s">
        <v>0</v>
      </c>
      <c r="L16" s="27" t="s">
        <v>0</v>
      </c>
      <c r="M16" s="27" t="s">
        <v>0</v>
      </c>
      <c r="N16" s="27" t="s">
        <v>0</v>
      </c>
    </row>
    <row r="17" spans="1:22" ht="36" x14ac:dyDescent="0.3">
      <c r="A17" s="174" t="s">
        <v>159</v>
      </c>
      <c r="B17" s="34" t="s">
        <v>46</v>
      </c>
      <c r="C17" s="48">
        <v>4</v>
      </c>
      <c r="D17" s="269"/>
      <c r="E17" s="27"/>
      <c r="F17" s="27"/>
      <c r="G17" s="27"/>
      <c r="H17" s="27"/>
      <c r="I17" s="27"/>
      <c r="J17" s="27"/>
      <c r="K17" s="27" t="s">
        <v>0</v>
      </c>
      <c r="L17" s="27" t="s">
        <v>0</v>
      </c>
      <c r="M17" s="27" t="s">
        <v>0</v>
      </c>
      <c r="N17" s="27" t="s">
        <v>0</v>
      </c>
    </row>
    <row r="18" spans="1:22" ht="36" x14ac:dyDescent="0.3">
      <c r="A18" s="174" t="s">
        <v>160</v>
      </c>
      <c r="B18" s="34" t="s">
        <v>46</v>
      </c>
      <c r="C18" s="48">
        <v>4</v>
      </c>
      <c r="D18" s="272"/>
      <c r="E18" s="27"/>
      <c r="F18" s="27"/>
      <c r="G18" s="27"/>
      <c r="H18" s="27"/>
      <c r="I18" s="27"/>
      <c r="J18" s="27"/>
      <c r="K18" s="27" t="s">
        <v>0</v>
      </c>
      <c r="L18" s="27" t="s">
        <v>0</v>
      </c>
      <c r="M18" s="27" t="s">
        <v>0</v>
      </c>
      <c r="N18" s="27" t="s">
        <v>0</v>
      </c>
    </row>
    <row r="19" spans="1:22" x14ac:dyDescent="0.3">
      <c r="A19" s="175" t="s">
        <v>145</v>
      </c>
      <c r="B19" s="118"/>
      <c r="C19" s="118"/>
      <c r="D19" s="118"/>
      <c r="E19" s="118"/>
      <c r="F19" s="118"/>
      <c r="G19" s="118"/>
      <c r="H19" s="118"/>
      <c r="I19" s="118"/>
      <c r="J19" s="118"/>
      <c r="K19" s="118"/>
      <c r="L19" s="118"/>
      <c r="M19" s="118"/>
      <c r="N19" s="144"/>
    </row>
    <row r="20" spans="1:22" ht="36" x14ac:dyDescent="0.3">
      <c r="A20" s="174" t="s">
        <v>147</v>
      </c>
      <c r="B20" s="34" t="s">
        <v>46</v>
      </c>
      <c r="C20" s="48">
        <v>4</v>
      </c>
      <c r="D20" s="274"/>
      <c r="E20" s="27"/>
      <c r="F20" s="27"/>
      <c r="G20" s="27"/>
      <c r="H20" s="27"/>
      <c r="I20" s="27"/>
      <c r="J20" s="27"/>
      <c r="K20" s="27" t="s">
        <v>0</v>
      </c>
      <c r="L20" s="27" t="s">
        <v>0</v>
      </c>
      <c r="M20" s="27" t="s">
        <v>0</v>
      </c>
      <c r="N20" s="27" t="s">
        <v>0</v>
      </c>
    </row>
    <row r="21" spans="1:22" ht="43.2" x14ac:dyDescent="0.3">
      <c r="A21" s="174" t="s">
        <v>148</v>
      </c>
      <c r="B21" s="34" t="s">
        <v>46</v>
      </c>
      <c r="C21" s="48">
        <v>4</v>
      </c>
      <c r="D21" s="275"/>
      <c r="E21" s="27"/>
      <c r="F21" s="27"/>
      <c r="G21" s="27"/>
      <c r="H21" s="27"/>
      <c r="I21" s="27"/>
      <c r="J21" s="27"/>
      <c r="K21" s="27" t="s">
        <v>0</v>
      </c>
      <c r="L21" s="27" t="s">
        <v>0</v>
      </c>
      <c r="M21" s="27" t="s">
        <v>0</v>
      </c>
      <c r="N21" s="27" t="s">
        <v>0</v>
      </c>
    </row>
    <row r="22" spans="1:22" ht="36" x14ac:dyDescent="0.3">
      <c r="A22" s="176" t="s">
        <v>149</v>
      </c>
      <c r="B22" s="34" t="s">
        <v>46</v>
      </c>
      <c r="C22" s="48">
        <v>4</v>
      </c>
      <c r="D22" s="275"/>
      <c r="E22" s="27"/>
      <c r="F22" s="27"/>
      <c r="G22" s="27"/>
      <c r="H22" s="27"/>
      <c r="I22" s="27"/>
      <c r="J22" s="27"/>
      <c r="K22" s="27" t="s">
        <v>0</v>
      </c>
      <c r="L22" s="27" t="s">
        <v>0</v>
      </c>
      <c r="M22" s="27" t="s">
        <v>0</v>
      </c>
      <c r="N22" s="27" t="s">
        <v>0</v>
      </c>
    </row>
    <row r="23" spans="1:22" ht="55.2" x14ac:dyDescent="0.3">
      <c r="A23" s="177" t="s">
        <v>150</v>
      </c>
      <c r="B23" s="29" t="s">
        <v>154</v>
      </c>
      <c r="C23" s="179"/>
      <c r="D23" s="275"/>
      <c r="E23" s="27"/>
      <c r="F23" s="27"/>
      <c r="G23" s="27"/>
      <c r="H23" s="27"/>
      <c r="I23" s="27"/>
      <c r="J23" s="27"/>
      <c r="K23" s="27" t="s">
        <v>23</v>
      </c>
      <c r="L23" s="27" t="s">
        <v>23</v>
      </c>
      <c r="M23" s="27" t="s">
        <v>23</v>
      </c>
      <c r="N23" s="27" t="s">
        <v>23</v>
      </c>
    </row>
    <row r="24" spans="1:22" ht="43.2" x14ac:dyDescent="0.3">
      <c r="A24" s="178" t="s">
        <v>151</v>
      </c>
      <c r="B24" s="34" t="s">
        <v>46</v>
      </c>
      <c r="C24" s="48">
        <v>4</v>
      </c>
      <c r="D24" s="275"/>
      <c r="E24" s="27"/>
      <c r="F24" s="27"/>
      <c r="G24" s="27"/>
      <c r="H24" s="27"/>
      <c r="I24" s="27"/>
      <c r="J24" s="27"/>
      <c r="K24" s="27" t="s">
        <v>0</v>
      </c>
      <c r="L24" s="27" t="s">
        <v>0</v>
      </c>
      <c r="M24" s="27" t="s">
        <v>0</v>
      </c>
      <c r="N24" s="27" t="s">
        <v>0</v>
      </c>
    </row>
    <row r="25" spans="1:22" ht="43.2" x14ac:dyDescent="0.3">
      <c r="A25" s="178" t="s">
        <v>152</v>
      </c>
      <c r="B25" s="34" t="s">
        <v>46</v>
      </c>
      <c r="C25" s="48">
        <v>4</v>
      </c>
      <c r="D25" s="275"/>
      <c r="E25" s="27"/>
      <c r="F25" s="27"/>
      <c r="G25" s="27"/>
      <c r="H25" s="27"/>
      <c r="I25" s="27"/>
      <c r="J25" s="27"/>
      <c r="K25" s="27" t="s">
        <v>0</v>
      </c>
      <c r="L25" s="27" t="s">
        <v>0</v>
      </c>
      <c r="M25" s="27" t="s">
        <v>0</v>
      </c>
      <c r="N25" s="27" t="s">
        <v>0</v>
      </c>
    </row>
    <row r="26" spans="1:22" ht="43.2" x14ac:dyDescent="0.3">
      <c r="A26" s="178" t="s">
        <v>153</v>
      </c>
      <c r="B26" s="34" t="s">
        <v>46</v>
      </c>
      <c r="C26" s="48">
        <v>4</v>
      </c>
      <c r="D26" s="275"/>
      <c r="E26" s="27"/>
      <c r="F26" s="27"/>
      <c r="G26" s="27"/>
      <c r="H26" s="27"/>
      <c r="I26" s="27"/>
      <c r="J26" s="27"/>
      <c r="K26" s="27" t="s">
        <v>0</v>
      </c>
      <c r="L26" s="27" t="s">
        <v>0</v>
      </c>
      <c r="M26" s="27" t="s">
        <v>0</v>
      </c>
      <c r="N26" s="27" t="s">
        <v>0</v>
      </c>
    </row>
    <row r="27" spans="1:22" s="71" customFormat="1" ht="29.25" customHeight="1" x14ac:dyDescent="0.3">
      <c r="A27" s="183" t="s">
        <v>192</v>
      </c>
      <c r="B27" s="52"/>
      <c r="C27" s="184"/>
      <c r="D27" s="276"/>
      <c r="E27" s="49"/>
      <c r="F27" s="49"/>
      <c r="G27" s="49"/>
      <c r="H27" s="49"/>
      <c r="I27" s="49"/>
      <c r="J27" s="49"/>
      <c r="K27" s="49"/>
      <c r="L27" s="49"/>
      <c r="M27" s="49"/>
      <c r="N27" s="49"/>
      <c r="O27" s="18"/>
      <c r="P27"/>
      <c r="Q27"/>
      <c r="R27"/>
      <c r="S27"/>
      <c r="T27"/>
      <c r="U27"/>
      <c r="V27"/>
    </row>
    <row r="28" spans="1:22" x14ac:dyDescent="0.3">
      <c r="A28" s="76" t="s">
        <v>21</v>
      </c>
      <c r="B28" s="77"/>
      <c r="C28" s="78">
        <f>SUM(C9:C22, AVERAGE(C24:C26))</f>
        <v>52</v>
      </c>
      <c r="D28" s="79"/>
      <c r="E28" s="79"/>
      <c r="F28" s="79"/>
      <c r="G28" s="79"/>
      <c r="H28" s="79"/>
      <c r="I28" s="79"/>
      <c r="J28" s="79"/>
      <c r="K28" s="79"/>
      <c r="L28" s="79"/>
      <c r="M28" s="79"/>
      <c r="N28" s="80"/>
    </row>
    <row r="29" spans="1:22" ht="18" x14ac:dyDescent="0.3">
      <c r="A29" s="76" t="s">
        <v>36</v>
      </c>
      <c r="B29" s="77"/>
      <c r="C29" s="77"/>
      <c r="D29" s="229" t="e">
        <f t="shared" ref="D29:N29" si="0">SUM(VLOOKUP(D9,Agree_Disag_3_pt,2,FALSE)+
VLOOKUP(D10,Agree_Disag_3_pt,2,FALSE)+
VLOOKUP(D12,Agree_Disag_3_pt,2,FALSE)+
VLOOKUP(D13,Agree_Disag_3_pt,2,FALSE)+
VLOOKUP(D14,Agree_Disag_3_pt,2,FALSE)+
VLOOKUP(D15,Agree_Disag_3_pt,2,FALSE)+
VLOOKUP(D16,Agree_Disag_3_pt,2,FALSE)+
VLOOKUP(D17,Agree_Disag_3_pt,2,FALSE)+
VLOOKUP(D18,Agree_Disag_3_pt,2,FALSE)+
VLOOKUP(D20,Agree_Disag_3_pt,2,FALSE)+
VLOOKUP(D21,Agree_Disag_3_pt,2,FALSE)+
VLOOKUP(D22,Agree_Disag_3_pt,2,FALSE)+
AVERAGE(VLOOKUP(D24,Agree_Disag_3_pt,2,FALSE),
VLOOKUP(D25,Agree_Disag_3_pt,2,FALSE),
VLOOKUP(D26,Agree_Disag_3_pt,2,FALSE)))</f>
        <v>#N/A</v>
      </c>
      <c r="E29" s="81" t="e">
        <f t="shared" si="0"/>
        <v>#N/A</v>
      </c>
      <c r="F29" s="81" t="e">
        <f t="shared" si="0"/>
        <v>#N/A</v>
      </c>
      <c r="G29" s="81" t="e">
        <f t="shared" si="0"/>
        <v>#N/A</v>
      </c>
      <c r="H29" s="81" t="e">
        <f t="shared" si="0"/>
        <v>#N/A</v>
      </c>
      <c r="I29" s="81" t="e">
        <f t="shared" si="0"/>
        <v>#N/A</v>
      </c>
      <c r="J29" s="81" t="e">
        <f t="shared" si="0"/>
        <v>#N/A</v>
      </c>
      <c r="K29" s="81">
        <f t="shared" si="0"/>
        <v>52</v>
      </c>
      <c r="L29" s="81">
        <f t="shared" si="0"/>
        <v>52</v>
      </c>
      <c r="M29" s="81">
        <f t="shared" si="0"/>
        <v>52</v>
      </c>
      <c r="N29" s="81">
        <f t="shared" si="0"/>
        <v>52</v>
      </c>
    </row>
    <row r="30" spans="1:22" ht="84" customHeight="1" thickBot="1" x14ac:dyDescent="0.35">
      <c r="A30" s="82" t="s">
        <v>48</v>
      </c>
      <c r="B30" s="74"/>
      <c r="C30" s="74"/>
      <c r="D30" s="270"/>
      <c r="E30" s="101"/>
      <c r="F30" s="101"/>
      <c r="G30" s="101"/>
      <c r="H30" s="101"/>
      <c r="I30" s="101"/>
      <c r="J30" s="101"/>
      <c r="K30" s="101"/>
      <c r="L30" s="101"/>
      <c r="M30" s="101"/>
      <c r="N30" s="102"/>
    </row>
  </sheetData>
  <sheetProtection formatCells="0" formatColumns="0" formatRows="0" insertColumns="0" insertRows="0" insertHyperlinks="0" autoFilter="0" pivotTables="0"/>
  <mergeCells count="2">
    <mergeCell ref="E1:I1"/>
    <mergeCell ref="A2:B4"/>
  </mergeCells>
  <printOptions horizontalCentered="1"/>
  <pageMargins left="0.25" right="0.25" top="0.75" bottom="0.75" header="0.3" footer="0.3"/>
  <pageSetup paperSize="3" scale="89" orientation="landscape" horizontalDpi="1200" verticalDpi="1200" r:id="rId1"/>
  <extLst>
    <ext xmlns:x14="http://schemas.microsoft.com/office/spreadsheetml/2009/9/main" uri="{CCE6A557-97BC-4b89-ADB6-D9C93CAAB3DF}">
      <x14:dataValidations xmlns:xm="http://schemas.microsoft.com/office/excel/2006/main" count="4">
        <x14:dataValidation type="list" allowBlank="1" showInputMessage="1" showErrorMessage="1" prompt="Please fill in the blank from the list of options">
          <x14:formula1>
            <xm:f>Definitions!$B$2:$B$3</xm:f>
          </x14:formula1>
          <xm:sqref>D27:J27</xm:sqref>
        </x14:dataValidation>
        <x14:dataValidation type="list" allowBlank="1" showInputMessage="1" showErrorMessage="1" prompt="Please fill in the blank from the list of options">
          <x14:formula1>
            <xm:f>Definitions!$B$21:$B$23</xm:f>
          </x14:formula1>
          <xm:sqref>K27:N27</xm:sqref>
        </x14:dataValidation>
        <x14:dataValidation type="list" allowBlank="1" showInputMessage="1" showErrorMessage="1">
          <x14:formula1>
            <xm:f>Definitions!$B$15:$B$17</xm:f>
          </x14:formula1>
          <xm:sqref>D24:N26 D20:N22 D12:N18 D9:N10</xm:sqref>
        </x14:dataValidation>
        <x14:dataValidation type="list" showInputMessage="1" showErrorMessage="1" promptTitle="Yes-No">
          <x14:formula1>
            <xm:f>Definitions!$B$2:$B$3</xm:f>
          </x14:formula1>
          <xm:sqref>D23:N23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workbookViewId="0">
      <selection activeCell="A25" sqref="A25"/>
    </sheetView>
  </sheetViews>
  <sheetFormatPr defaultRowHeight="14.4" x14ac:dyDescent="0.3"/>
  <cols>
    <col min="2" max="2" width="26.5546875" bestFit="1" customWidth="1"/>
    <col min="5" max="5" width="26.5546875" bestFit="1" customWidth="1"/>
  </cols>
  <sheetData>
    <row r="1" spans="1:5" x14ac:dyDescent="0.3">
      <c r="A1" s="4" t="s">
        <v>22</v>
      </c>
      <c r="B1" s="4" t="s">
        <v>39</v>
      </c>
      <c r="C1" s="4" t="s">
        <v>38</v>
      </c>
    </row>
    <row r="2" spans="1:5" x14ac:dyDescent="0.3">
      <c r="A2">
        <v>1</v>
      </c>
      <c r="B2" t="s">
        <v>23</v>
      </c>
      <c r="C2">
        <v>4</v>
      </c>
    </row>
    <row r="3" spans="1:5" x14ac:dyDescent="0.3">
      <c r="A3">
        <v>0</v>
      </c>
      <c r="B3" t="s">
        <v>24</v>
      </c>
      <c r="C3">
        <v>0</v>
      </c>
    </row>
    <row r="6" spans="1:5" x14ac:dyDescent="0.3">
      <c r="A6" s="4" t="s">
        <v>25</v>
      </c>
      <c r="B6" s="4" t="s">
        <v>39</v>
      </c>
      <c r="C6" s="4" t="s">
        <v>38</v>
      </c>
    </row>
    <row r="7" spans="1:5" x14ac:dyDescent="0.3">
      <c r="B7" t="s">
        <v>27</v>
      </c>
      <c r="C7">
        <v>4</v>
      </c>
    </row>
    <row r="8" spans="1:5" x14ac:dyDescent="0.3">
      <c r="B8" t="s">
        <v>28</v>
      </c>
      <c r="C8">
        <v>3</v>
      </c>
    </row>
    <row r="9" spans="1:5" x14ac:dyDescent="0.3">
      <c r="B9" t="s">
        <v>29</v>
      </c>
      <c r="C9">
        <v>2</v>
      </c>
    </row>
    <row r="10" spans="1:5" x14ac:dyDescent="0.3">
      <c r="B10" t="s">
        <v>30</v>
      </c>
      <c r="C10">
        <v>1</v>
      </c>
    </row>
    <row r="11" spans="1:5" x14ac:dyDescent="0.3">
      <c r="B11" t="s">
        <v>31</v>
      </c>
      <c r="C11">
        <v>0</v>
      </c>
    </row>
    <row r="14" spans="1:5" x14ac:dyDescent="0.3">
      <c r="A14" s="4" t="s">
        <v>32</v>
      </c>
      <c r="B14" s="4" t="s">
        <v>39</v>
      </c>
      <c r="C14" s="4" t="s">
        <v>38</v>
      </c>
      <c r="E14" t="s">
        <v>0</v>
      </c>
    </row>
    <row r="15" spans="1:5" x14ac:dyDescent="0.3">
      <c r="B15" t="s">
        <v>0</v>
      </c>
      <c r="C15">
        <v>4</v>
      </c>
      <c r="E15">
        <f>VLOOKUP(E14,B15:C17,2,FALSE)</f>
        <v>4</v>
      </c>
    </row>
    <row r="16" spans="1:5" x14ac:dyDescent="0.3">
      <c r="B16" t="s">
        <v>33</v>
      </c>
      <c r="C16">
        <v>2</v>
      </c>
    </row>
    <row r="17" spans="1:3" x14ac:dyDescent="0.3">
      <c r="B17" t="s">
        <v>1</v>
      </c>
      <c r="C17">
        <v>0</v>
      </c>
    </row>
    <row r="20" spans="1:3" x14ac:dyDescent="0.3">
      <c r="A20" s="4" t="s">
        <v>34</v>
      </c>
      <c r="C20" s="4" t="s">
        <v>38</v>
      </c>
    </row>
    <row r="21" spans="1:3" x14ac:dyDescent="0.3">
      <c r="B21" t="s">
        <v>41</v>
      </c>
      <c r="C21" s="7">
        <v>5</v>
      </c>
    </row>
    <row r="22" spans="1:3" x14ac:dyDescent="0.3">
      <c r="B22" t="s">
        <v>40</v>
      </c>
      <c r="C22" s="7">
        <v>2</v>
      </c>
    </row>
    <row r="23" spans="1:3" x14ac:dyDescent="0.3">
      <c r="B23" t="s">
        <v>42</v>
      </c>
      <c r="C23">
        <v>0</v>
      </c>
    </row>
    <row r="25" spans="1:3" x14ac:dyDescent="0.3">
      <c r="A25" s="4" t="s">
        <v>172</v>
      </c>
    </row>
    <row r="26" spans="1:3" x14ac:dyDescent="0.3">
      <c r="B26" t="s">
        <v>173</v>
      </c>
    </row>
    <row r="27" spans="1:3" x14ac:dyDescent="0.3">
      <c r="B27" t="s">
        <v>174</v>
      </c>
    </row>
    <row r="28" spans="1:3" x14ac:dyDescent="0.3">
      <c r="B28" t="s">
        <v>175</v>
      </c>
    </row>
    <row r="29" spans="1:3" x14ac:dyDescent="0.3">
      <c r="B29" t="s">
        <v>176</v>
      </c>
    </row>
    <row r="30" spans="1:3" x14ac:dyDescent="0.3">
      <c r="B30" t="s">
        <v>177</v>
      </c>
    </row>
    <row r="31" spans="1:3" x14ac:dyDescent="0.3">
      <c r="B31" t="s">
        <v>178</v>
      </c>
    </row>
    <row r="32" spans="1:3" x14ac:dyDescent="0.3">
      <c r="B32" t="s">
        <v>179</v>
      </c>
    </row>
    <row r="33" spans="2:2" x14ac:dyDescent="0.3">
      <c r="B33" t="s">
        <v>180</v>
      </c>
    </row>
    <row r="34" spans="2:2" x14ac:dyDescent="0.3">
      <c r="B34" t="s">
        <v>181</v>
      </c>
    </row>
    <row r="35" spans="2:2" x14ac:dyDescent="0.3">
      <c r="B35" t="s">
        <v>182</v>
      </c>
    </row>
    <row r="36" spans="2:2" x14ac:dyDescent="0.3">
      <c r="B36" t="s">
        <v>183</v>
      </c>
    </row>
    <row r="37" spans="2:2" x14ac:dyDescent="0.3">
      <c r="B37" t="s">
        <v>184</v>
      </c>
    </row>
    <row r="38" spans="2:2" x14ac:dyDescent="0.3">
      <c r="B38" t="s">
        <v>185</v>
      </c>
    </row>
    <row r="39" spans="2:2" x14ac:dyDescent="0.3">
      <c r="B39" t="s">
        <v>186</v>
      </c>
    </row>
    <row r="40" spans="2:2" x14ac:dyDescent="0.3">
      <c r="B40" t="s">
        <v>187</v>
      </c>
    </row>
    <row r="41" spans="2:2" x14ac:dyDescent="0.3">
      <c r="B41" t="s">
        <v>188</v>
      </c>
    </row>
    <row r="42" spans="2:2" x14ac:dyDescent="0.3">
      <c r="B42" t="s">
        <v>189</v>
      </c>
    </row>
    <row r="43" spans="2:2" x14ac:dyDescent="0.3">
      <c r="B43" t="s">
        <v>190</v>
      </c>
    </row>
    <row r="44" spans="2:2" x14ac:dyDescent="0.3">
      <c r="B44" t="s">
        <v>191</v>
      </c>
    </row>
  </sheetData>
  <sortState ref="A2:C3">
    <sortCondition descending="1" ref="A2"/>
  </sortState>
  <dataValidations count="1">
    <dataValidation type="list" allowBlank="1" showInputMessage="1" showErrorMessage="1" sqref="E14">
      <formula1>$B$15:$B$17</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Instructions</vt:lpstr>
      <vt:lpstr>Proposals</vt:lpstr>
      <vt:lpstr>Rev.Team</vt:lpstr>
      <vt:lpstr>FIT-Foundational</vt:lpstr>
      <vt:lpstr>FIT-General</vt:lpstr>
      <vt:lpstr>GPL&amp;TAC</vt:lpstr>
      <vt:lpstr>PAC</vt:lpstr>
      <vt:lpstr>Definitions</vt:lpstr>
      <vt:lpstr>Proposals!_Hlk76117976</vt:lpstr>
      <vt:lpstr>'GPL&amp;TAC'!_Toc480980693</vt:lpstr>
      <vt:lpstr>PAC!_Toc480980694</vt:lpstr>
      <vt:lpstr>Agree_Disag_3_pt</vt:lpstr>
      <vt:lpstr>Excellent_5_pt</vt:lpstr>
      <vt:lpstr>FIT_Themes</vt:lpstr>
      <vt:lpstr>FIT_Themes_w_Other</vt:lpstr>
      <vt:lpstr>Foundational</vt:lpstr>
      <vt:lpstr>'FIT-General'!Print_Area</vt:lpstr>
      <vt:lpstr>PAC!Print_Area</vt:lpstr>
      <vt:lpstr>Rev.Team!Print_Titles</vt:lpstr>
      <vt:lpstr>Yes_No</vt:lpstr>
    </vt:vector>
  </TitlesOfParts>
  <Company>State of Oregon - DAS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BURCSU Theresa * CIO</dc:creator>
  <cp:lastModifiedBy>SMITH Cy * DAS</cp:lastModifiedBy>
  <cp:lastPrinted>2019-05-13T22:44:48Z</cp:lastPrinted>
  <dcterms:created xsi:type="dcterms:W3CDTF">2017-07-19T23:27:20Z</dcterms:created>
  <dcterms:modified xsi:type="dcterms:W3CDTF">2021-07-18T21:24:44Z</dcterms:modified>
</cp:coreProperties>
</file>