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ypk\Desktop\Cost of Empty Building Session\"/>
    </mc:Choice>
  </mc:AlternateContent>
  <xr:revisionPtr revIDLastSave="0" documentId="8_{7B13731B-332E-4597-A971-957B3D94D32B}" xr6:coauthVersionLast="46" xr6:coauthVersionMax="46" xr10:uidLastSave="{00000000-0000-0000-0000-000000000000}"/>
  <workbookProtection workbookAlgorithmName="SHA-512" workbookHashValue="aep/0O3K3FZfEzCFmfF/CFKe5gH5ws/94mSnropg16HvD8vTAU7Cg651f6hKGfE1wlvhUqHuOx369qNUxsVz1w==" workbookSaltValue="hzsaGQtZ0Y4AHhZq8joIgw==" workbookSpinCount="100000" lockStructure="1"/>
  <bookViews>
    <workbookView xWindow="-120" yWindow="-120" windowWidth="29040" windowHeight="15840" activeTab="3" xr2:uid="{C231B63E-7A38-4FD6-B9D2-E5205A160042}"/>
  </bookViews>
  <sheets>
    <sheet name="Grocery Store" sheetId="1" r:id="rId1"/>
    <sheet name="Book Store" sheetId="2" r:id="rId2"/>
    <sheet name="Clothing Store" sheetId="3" r:id="rId3"/>
    <sheet name="Restauran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4" l="1"/>
  <c r="E20" i="4" s="1"/>
  <c r="E19" i="4"/>
  <c r="E18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E20" i="3"/>
  <c r="E19" i="3"/>
  <c r="E14" i="2"/>
  <c r="E13" i="2"/>
  <c r="E21" i="1"/>
  <c r="E20" i="1"/>
  <c r="E17" i="3"/>
  <c r="E21" i="3" s="1"/>
  <c r="E15" i="3"/>
  <c r="E14" i="3"/>
  <c r="E13" i="3"/>
  <c r="E11" i="3"/>
  <c r="E10" i="3"/>
  <c r="E9" i="3"/>
  <c r="E8" i="3"/>
  <c r="E7" i="3"/>
  <c r="E6" i="3"/>
  <c r="E5" i="3"/>
  <c r="E4" i="3"/>
  <c r="E12" i="3"/>
  <c r="E3" i="3"/>
  <c r="E2" i="3"/>
  <c r="E11" i="2"/>
  <c r="E15" i="2" s="1"/>
  <c r="E9" i="2"/>
  <c r="E8" i="2"/>
  <c r="E7" i="2"/>
  <c r="E6" i="2"/>
  <c r="E5" i="2"/>
  <c r="E4" i="2"/>
  <c r="E3" i="2"/>
  <c r="E2" i="2"/>
  <c r="E18" i="1"/>
  <c r="E22" i="1" s="1"/>
  <c r="E16" i="1"/>
  <c r="E15" i="1"/>
  <c r="E14" i="1"/>
  <c r="E13" i="1"/>
  <c r="E12" i="1"/>
  <c r="E11" i="1"/>
  <c r="E10" i="1"/>
  <c r="E9" i="1"/>
  <c r="E8" i="1"/>
  <c r="E7" i="1"/>
  <c r="E6" i="1"/>
  <c r="E5" i="1"/>
  <c r="E3" i="1"/>
  <c r="E4" i="1"/>
  <c r="E2" i="1"/>
</calcChain>
</file>

<file path=xl/sharedStrings.xml><?xml version="1.0" encoding="utf-8"?>
<sst xmlns="http://schemas.openxmlformats.org/spreadsheetml/2006/main" count="74" uniqueCount="38">
  <si>
    <t>Enter Annual Rent Amount</t>
  </si>
  <si>
    <t>Cost of an Empty Building for 1 Year</t>
  </si>
  <si>
    <t>Rent</t>
  </si>
  <si>
    <t>Advertising</t>
  </si>
  <si>
    <t>Payroll</t>
  </si>
  <si>
    <t>Labor Related</t>
  </si>
  <si>
    <t>Utilities</t>
  </si>
  <si>
    <t>Laundry &amp; Linen</t>
  </si>
  <si>
    <t>Waste Removal</t>
  </si>
  <si>
    <t>Cleaning &amp; Paper Supplies</t>
  </si>
  <si>
    <t>Insurance</t>
  </si>
  <si>
    <t>Office Supplies</t>
  </si>
  <si>
    <t>Equipment Repairs</t>
  </si>
  <si>
    <t>Miscellaneous</t>
  </si>
  <si>
    <t>Bank Charges &amp; Interest</t>
  </si>
  <si>
    <t>Loss in Property Value</t>
  </si>
  <si>
    <t>Employee Benefits/Pension/Payroll Taxes</t>
  </si>
  <si>
    <t>Officers' Salaries</t>
  </si>
  <si>
    <t>Outside Labor</t>
  </si>
  <si>
    <t>Laundry &amp; Cleaning</t>
  </si>
  <si>
    <t>Leased Equipment</t>
  </si>
  <si>
    <t>Legal/Professional</t>
  </si>
  <si>
    <t>Repair &amp; Maintenance</t>
  </si>
  <si>
    <t>Operating Supplies</t>
  </si>
  <si>
    <t>Taxes/Licenses</t>
  </si>
  <si>
    <t>Payroll Taxes</t>
  </si>
  <si>
    <t>Interest</t>
  </si>
  <si>
    <t>Loss of Property Value</t>
  </si>
  <si>
    <t>Bank &amp; Credit Card Fees</t>
  </si>
  <si>
    <t>Consultants</t>
  </si>
  <si>
    <t>Maintenance</t>
  </si>
  <si>
    <t>Postage</t>
  </si>
  <si>
    <t>Suppies</t>
  </si>
  <si>
    <t>Utilities/Telephone/Internet</t>
  </si>
  <si>
    <t>Security</t>
  </si>
  <si>
    <t>Loss in Sales Tax to State</t>
  </si>
  <si>
    <t>Loss in Sales Tax to City</t>
  </si>
  <si>
    <t>Loss in Property Tax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</si>
</sst>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2" borderId="1" xfId="0" applyNumberFormat="1" applyFill="1" applyBorder="1"/>
    <xf numFmtId="164" fontId="0" fillId="0" borderId="0" xfId="0" applyNumberFormat="1"/>
    <xf numFmtId="164" fontId="0" fillId="0" borderId="0" xfId="0" applyNumberFormat="1" applyProtection="1">
      <protection hidden="1"/>
    </xf>
    <xf numFmtId="164" fontId="0" fillId="0" borderId="0" xfId="0" applyNumberFormat="1" applyProtection="1">
      <protection locked="0" hidden="1"/>
    </xf>
    <xf numFmtId="10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AF8AD-97EC-44FA-A78D-CFE4507139FF}">
  <dimension ref="A1:E22"/>
  <sheetViews>
    <sheetView zoomScale="160" zoomScaleNormal="160" workbookViewId="0">
      <selection activeCell="B7" sqref="B7"/>
    </sheetView>
  </sheetViews>
  <sheetFormatPr defaultRowHeight="15" x14ac:dyDescent="0.25"/>
  <cols>
    <col min="1" max="1" width="27.7109375" customWidth="1"/>
    <col min="2" max="2" width="12" style="2" customWidth="1"/>
    <col min="4" max="4" width="40.7109375" customWidth="1"/>
    <col min="5" max="5" width="18.28515625" style="3" customWidth="1"/>
  </cols>
  <sheetData>
    <row r="1" spans="1:5" ht="16.5" thickBot="1" x14ac:dyDescent="0.3">
      <c r="D1" s="7" t="s">
        <v>1</v>
      </c>
    </row>
    <row r="2" spans="1:5" ht="15.75" thickBot="1" x14ac:dyDescent="0.3">
      <c r="A2" t="s">
        <v>0</v>
      </c>
      <c r="B2" s="1">
        <v>0</v>
      </c>
      <c r="D2" t="s">
        <v>2</v>
      </c>
      <c r="E2" s="3">
        <f>+B2</f>
        <v>0</v>
      </c>
    </row>
    <row r="3" spans="1:5" x14ac:dyDescent="0.25">
      <c r="D3" t="s">
        <v>14</v>
      </c>
      <c r="E3" s="3">
        <f>+($B$2/0.019)*0.0056</f>
        <v>0</v>
      </c>
    </row>
    <row r="4" spans="1:5" x14ac:dyDescent="0.25">
      <c r="D4" t="s">
        <v>16</v>
      </c>
      <c r="E4" s="3">
        <f>+($B$2/0.019)*0.0105</f>
        <v>0</v>
      </c>
    </row>
    <row r="5" spans="1:5" x14ac:dyDescent="0.25">
      <c r="D5" t="s">
        <v>4</v>
      </c>
      <c r="E5" s="3">
        <f>+($B$2/0.019)*0.0875</f>
        <v>0</v>
      </c>
    </row>
    <row r="6" spans="1:5" x14ac:dyDescent="0.25">
      <c r="D6" t="s">
        <v>17</v>
      </c>
      <c r="E6" s="3">
        <f>+($B$2/0.019)*0.0065</f>
        <v>0</v>
      </c>
    </row>
    <row r="7" spans="1:5" x14ac:dyDescent="0.25">
      <c r="D7" t="s">
        <v>18</v>
      </c>
      <c r="E7" s="3">
        <f>+($B$2/0.019)*0.0005</f>
        <v>0</v>
      </c>
    </row>
    <row r="8" spans="1:5" x14ac:dyDescent="0.25">
      <c r="D8" t="s">
        <v>6</v>
      </c>
      <c r="E8" s="3">
        <f>+($B$2/0.019)*0.0123</f>
        <v>0</v>
      </c>
    </row>
    <row r="9" spans="1:5" x14ac:dyDescent="0.25">
      <c r="D9" t="s">
        <v>10</v>
      </c>
      <c r="E9" s="3">
        <f>+($B$2/0.019)*0.005</f>
        <v>0</v>
      </c>
    </row>
    <row r="10" spans="1:5" x14ac:dyDescent="0.25">
      <c r="D10" t="s">
        <v>19</v>
      </c>
      <c r="E10" s="3">
        <f>+($B$2/0.019)*0.0013</f>
        <v>0</v>
      </c>
    </row>
    <row r="11" spans="1:5" x14ac:dyDescent="0.25">
      <c r="D11" t="s">
        <v>20</v>
      </c>
      <c r="E11" s="3">
        <f>+($B$2/0.019)*0.001</f>
        <v>0</v>
      </c>
    </row>
    <row r="12" spans="1:5" x14ac:dyDescent="0.25">
      <c r="D12" t="s">
        <v>21</v>
      </c>
      <c r="E12" s="3">
        <f>+($B$2/0.019)*0.003</f>
        <v>0</v>
      </c>
    </row>
    <row r="13" spans="1:5" x14ac:dyDescent="0.25">
      <c r="D13" t="s">
        <v>22</v>
      </c>
      <c r="E13" s="3">
        <f>+($B$2/0.019)*0.0045</f>
        <v>0</v>
      </c>
    </row>
    <row r="14" spans="1:5" x14ac:dyDescent="0.25">
      <c r="D14" t="s">
        <v>23</v>
      </c>
      <c r="E14" s="3">
        <f>+($B$2/0.019)*0.008</f>
        <v>0</v>
      </c>
    </row>
    <row r="15" spans="1:5" x14ac:dyDescent="0.25">
      <c r="D15" t="s">
        <v>3</v>
      </c>
      <c r="E15" s="3">
        <f>+($B$2/0.019)*0.0143</f>
        <v>0</v>
      </c>
    </row>
    <row r="16" spans="1:5" x14ac:dyDescent="0.25">
      <c r="D16" t="s">
        <v>24</v>
      </c>
      <c r="E16" s="3">
        <f>+($B$2/0.019)*0.0054</f>
        <v>0</v>
      </c>
    </row>
    <row r="18" spans="4:5" x14ac:dyDescent="0.25">
      <c r="D18" t="s">
        <v>15</v>
      </c>
      <c r="E18" s="3">
        <f>+($B$2/0.019)*0.00912</f>
        <v>0</v>
      </c>
    </row>
    <row r="20" spans="4:5" x14ac:dyDescent="0.25">
      <c r="D20" t="s">
        <v>35</v>
      </c>
      <c r="E20" s="3">
        <f>+($B$2/0.019)*0.05</f>
        <v>0</v>
      </c>
    </row>
    <row r="21" spans="4:5" x14ac:dyDescent="0.25">
      <c r="D21" t="s">
        <v>36</v>
      </c>
      <c r="E21" s="3">
        <f>+($B$2/0.019)*0.01</f>
        <v>0</v>
      </c>
    </row>
    <row r="22" spans="4:5" x14ac:dyDescent="0.25">
      <c r="D22" t="s">
        <v>37</v>
      </c>
      <c r="E22" s="3">
        <f>+E18*0.015</f>
        <v>0</v>
      </c>
    </row>
  </sheetData>
  <sheetProtection sheet="1" objects="1" scenarios="1"/>
  <protectedRanges>
    <protectedRange sqref="B2" name="Range1"/>
  </protectedRange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266AB-A8FB-4297-BFB6-4D23132E6387}">
  <dimension ref="A1:E15"/>
  <sheetViews>
    <sheetView zoomScale="172" zoomScaleNormal="172" workbookViewId="0">
      <selection activeCell="B3" sqref="B3"/>
    </sheetView>
  </sheetViews>
  <sheetFormatPr defaultRowHeight="15" x14ac:dyDescent="0.25"/>
  <cols>
    <col min="1" max="1" width="31.7109375" customWidth="1"/>
    <col min="2" max="2" width="12.7109375" style="2" customWidth="1"/>
    <col min="4" max="4" width="43.85546875" customWidth="1"/>
    <col min="5" max="5" width="9.140625" style="3"/>
  </cols>
  <sheetData>
    <row r="1" spans="1:5" ht="19.5" thickBot="1" x14ac:dyDescent="0.35">
      <c r="D1" s="6" t="s">
        <v>1</v>
      </c>
    </row>
    <row r="2" spans="1:5" ht="15.75" thickBot="1" x14ac:dyDescent="0.3">
      <c r="A2" t="s">
        <v>0</v>
      </c>
      <c r="B2" s="1">
        <v>0</v>
      </c>
      <c r="D2" t="s">
        <v>2</v>
      </c>
      <c r="E2" s="3">
        <f>+B2</f>
        <v>0</v>
      </c>
    </row>
    <row r="3" spans="1:5" x14ac:dyDescent="0.25">
      <c r="D3" s="5" t="s">
        <v>3</v>
      </c>
      <c r="E3" s="3">
        <f>+($B$2/0.048)*0.01</f>
        <v>0</v>
      </c>
    </row>
    <row r="4" spans="1:5" x14ac:dyDescent="0.25">
      <c r="D4" s="5" t="s">
        <v>10</v>
      </c>
      <c r="E4" s="3">
        <f>+($B$2/0.048)*0.005</f>
        <v>0</v>
      </c>
    </row>
    <row r="5" spans="1:5" x14ac:dyDescent="0.25">
      <c r="D5" s="5" t="s">
        <v>4</v>
      </c>
      <c r="E5" s="3">
        <f>+($B$2/0.048)*0.091</f>
        <v>0</v>
      </c>
    </row>
    <row r="6" spans="1:5" x14ac:dyDescent="0.25">
      <c r="D6" s="5" t="s">
        <v>25</v>
      </c>
      <c r="E6" s="3">
        <f>+($B$2/0.048)*0.014</f>
        <v>0</v>
      </c>
    </row>
    <row r="7" spans="1:5" x14ac:dyDescent="0.25">
      <c r="D7" s="5" t="s">
        <v>6</v>
      </c>
      <c r="E7" s="3">
        <f>+($B$2/0.048)*0.003</f>
        <v>0</v>
      </c>
    </row>
    <row r="8" spans="1:5" x14ac:dyDescent="0.25">
      <c r="D8" s="5" t="s">
        <v>26</v>
      </c>
      <c r="E8" s="3">
        <f>+($B$2/0.048)*0.008</f>
        <v>0</v>
      </c>
    </row>
    <row r="9" spans="1:5" x14ac:dyDescent="0.25">
      <c r="D9" s="5" t="s">
        <v>13</v>
      </c>
      <c r="E9" s="3">
        <f>+($B$2/0.048)*0.007</f>
        <v>0</v>
      </c>
    </row>
    <row r="11" spans="1:5" x14ac:dyDescent="0.25">
      <c r="D11" s="5" t="s">
        <v>27</v>
      </c>
      <c r="E11" s="3">
        <f>+($B$2/0.048)*0.02304</f>
        <v>0</v>
      </c>
    </row>
    <row r="13" spans="1:5" x14ac:dyDescent="0.25">
      <c r="D13" t="s">
        <v>35</v>
      </c>
      <c r="E13" s="3">
        <f>+($B$2/0.048)*0.05</f>
        <v>0</v>
      </c>
    </row>
    <row r="14" spans="1:5" x14ac:dyDescent="0.25">
      <c r="D14" t="s">
        <v>36</v>
      </c>
      <c r="E14" s="3">
        <f>+($B$2/0.048)*0.01</f>
        <v>0</v>
      </c>
    </row>
    <row r="15" spans="1:5" x14ac:dyDescent="0.25">
      <c r="D15" t="s">
        <v>37</v>
      </c>
      <c r="E15" s="3">
        <f>+E11*0.015</f>
        <v>0</v>
      </c>
    </row>
  </sheetData>
  <sheetProtection sheet="1" objects="1" scenarios="1"/>
  <protectedRanges>
    <protectedRange sqref="B2" name="Range1"/>
  </protectedRange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8967B-BC83-4FE2-BACD-1316C7486EC6}">
  <dimension ref="A1:E21"/>
  <sheetViews>
    <sheetView zoomScale="142" zoomScaleNormal="142" workbookViewId="0">
      <selection activeCell="B2" sqref="B2"/>
    </sheetView>
  </sheetViews>
  <sheetFormatPr defaultRowHeight="15" x14ac:dyDescent="0.25"/>
  <cols>
    <col min="1" max="1" width="27.42578125" customWidth="1"/>
    <col min="4" max="4" width="36.28515625" customWidth="1"/>
    <col min="5" max="5" width="15.140625" style="3" customWidth="1"/>
  </cols>
  <sheetData>
    <row r="1" spans="1:5" ht="19.5" thickBot="1" x14ac:dyDescent="0.35">
      <c r="B1" s="2"/>
      <c r="D1" s="6" t="s">
        <v>1</v>
      </c>
    </row>
    <row r="2" spans="1:5" ht="15.75" thickBot="1" x14ac:dyDescent="0.3">
      <c r="A2" t="s">
        <v>0</v>
      </c>
      <c r="B2" s="1">
        <v>0</v>
      </c>
      <c r="D2" t="s">
        <v>2</v>
      </c>
      <c r="E2" s="3">
        <f>+B2</f>
        <v>0</v>
      </c>
    </row>
    <row r="3" spans="1:5" x14ac:dyDescent="0.25">
      <c r="D3" t="s">
        <v>3</v>
      </c>
      <c r="E3" s="3">
        <f>+($B$2/0.077)*0.009</f>
        <v>0</v>
      </c>
    </row>
    <row r="4" spans="1:5" x14ac:dyDescent="0.25">
      <c r="D4" t="s">
        <v>28</v>
      </c>
      <c r="E4" s="3">
        <f>+($B$2/0.077)*0.003</f>
        <v>0</v>
      </c>
    </row>
    <row r="5" spans="1:5" x14ac:dyDescent="0.25">
      <c r="D5" t="s">
        <v>26</v>
      </c>
      <c r="E5" s="3">
        <f>+($B$2/0.077)*0.008</f>
        <v>0</v>
      </c>
    </row>
    <row r="6" spans="1:5" x14ac:dyDescent="0.25">
      <c r="D6" t="s">
        <v>29</v>
      </c>
      <c r="E6" s="3">
        <f>+($B$2/0.077)*0.007</f>
        <v>0</v>
      </c>
    </row>
    <row r="7" spans="1:5" x14ac:dyDescent="0.25">
      <c r="D7" t="s">
        <v>10</v>
      </c>
      <c r="E7" s="3">
        <f>+($B$2/0.077)*0.002</f>
        <v>0</v>
      </c>
    </row>
    <row r="8" spans="1:5" x14ac:dyDescent="0.25">
      <c r="D8" t="s">
        <v>30</v>
      </c>
      <c r="E8" s="3">
        <f>+($B$2/0.077)*0.002</f>
        <v>0</v>
      </c>
    </row>
    <row r="9" spans="1:5" x14ac:dyDescent="0.25">
      <c r="D9" t="s">
        <v>4</v>
      </c>
      <c r="E9" s="3">
        <f>+($B$2/0.077)*0.138</f>
        <v>0</v>
      </c>
    </row>
    <row r="10" spans="1:5" x14ac:dyDescent="0.25">
      <c r="D10" t="s">
        <v>25</v>
      </c>
      <c r="E10" s="3">
        <f>+($B$2/0.077)*0.019</f>
        <v>0</v>
      </c>
    </row>
    <row r="11" spans="1:5" x14ac:dyDescent="0.25">
      <c r="D11" t="s">
        <v>31</v>
      </c>
      <c r="E11" s="3">
        <f>+($B$2/0.077)*0.012</f>
        <v>0</v>
      </c>
    </row>
    <row r="12" spans="1:5" x14ac:dyDescent="0.25">
      <c r="D12" t="s">
        <v>32</v>
      </c>
      <c r="E12" s="3">
        <f t="shared" ref="E12" si="0">+($B$2/0.077)*0.009</f>
        <v>0</v>
      </c>
    </row>
    <row r="13" spans="1:5" x14ac:dyDescent="0.25">
      <c r="D13" t="s">
        <v>33</v>
      </c>
      <c r="E13" s="3">
        <f>+($B$2/0.077)*0.016</f>
        <v>0</v>
      </c>
    </row>
    <row r="14" spans="1:5" x14ac:dyDescent="0.25">
      <c r="D14" t="s">
        <v>34</v>
      </c>
      <c r="E14" s="3">
        <f>+($B$2/0.077)*0.001</f>
        <v>0</v>
      </c>
    </row>
    <row r="15" spans="1:5" x14ac:dyDescent="0.25">
      <c r="D15" t="s">
        <v>13</v>
      </c>
      <c r="E15" s="3">
        <f>+($B$2/0.077)*0.012</f>
        <v>0</v>
      </c>
    </row>
    <row r="17" spans="4:5" x14ac:dyDescent="0.25">
      <c r="D17" t="s">
        <v>15</v>
      </c>
      <c r="E17" s="3">
        <f>+($B$2/0.077)*0.03696</f>
        <v>0</v>
      </c>
    </row>
    <row r="19" spans="4:5" x14ac:dyDescent="0.25">
      <c r="D19" t="s">
        <v>35</v>
      </c>
      <c r="E19" s="3">
        <f>+($B$2/0.077)*0.05</f>
        <v>0</v>
      </c>
    </row>
    <row r="20" spans="4:5" x14ac:dyDescent="0.25">
      <c r="D20" t="s">
        <v>36</v>
      </c>
      <c r="E20" s="3">
        <f>+($B$2/0.077)*0.01</f>
        <v>0</v>
      </c>
    </row>
    <row r="21" spans="4:5" x14ac:dyDescent="0.25">
      <c r="D21" t="s">
        <v>37</v>
      </c>
      <c r="E21" s="3">
        <f>+E17*0.015</f>
        <v>0</v>
      </c>
    </row>
  </sheetData>
  <sheetProtection sheet="1" objects="1" scenarios="1"/>
  <protectedRanges>
    <protectedRange sqref="B2" name="Range1"/>
  </protectedRange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80FA7-6493-4BB4-B179-9A69D91775F6}">
  <dimension ref="A1:BA20"/>
  <sheetViews>
    <sheetView tabSelected="1" topLeftCell="B1" zoomScale="166" zoomScaleNormal="166" workbookViewId="0">
      <selection activeCell="I13" sqref="I13"/>
    </sheetView>
  </sheetViews>
  <sheetFormatPr defaultRowHeight="15" x14ac:dyDescent="0.25"/>
  <cols>
    <col min="1" max="1" width="25.5703125" customWidth="1"/>
    <col min="2" max="2" width="14.140625" customWidth="1"/>
    <col min="4" max="4" width="37.140625" customWidth="1"/>
    <col min="5" max="5" width="9.140625" style="3"/>
    <col min="53" max="53" width="18.85546875" style="3" customWidth="1"/>
  </cols>
  <sheetData>
    <row r="1" spans="1:8" ht="19.5" thickBot="1" x14ac:dyDescent="0.35">
      <c r="D1" s="6" t="s">
        <v>1</v>
      </c>
    </row>
    <row r="2" spans="1:8" ht="15.75" thickBot="1" x14ac:dyDescent="0.3">
      <c r="A2" t="s">
        <v>0</v>
      </c>
      <c r="B2" s="1">
        <v>0</v>
      </c>
      <c r="D2" t="s">
        <v>2</v>
      </c>
      <c r="E2" s="3">
        <f>+B2</f>
        <v>0</v>
      </c>
      <c r="H2" s="4"/>
    </row>
    <row r="3" spans="1:8" x14ac:dyDescent="0.25">
      <c r="D3" t="s">
        <v>3</v>
      </c>
      <c r="E3" s="3">
        <f>+($B$2/0.067)*0.0288</f>
        <v>0</v>
      </c>
      <c r="H3" s="4"/>
    </row>
    <row r="4" spans="1:8" x14ac:dyDescent="0.25">
      <c r="D4" t="s">
        <v>4</v>
      </c>
      <c r="E4" s="3">
        <f>+($B$2/0.067)*0.247</f>
        <v>0</v>
      </c>
      <c r="H4" s="4"/>
    </row>
    <row r="5" spans="1:8" x14ac:dyDescent="0.25">
      <c r="D5" t="s">
        <v>5</v>
      </c>
      <c r="E5" s="3">
        <f>+($B$2/0.067)*0.022</f>
        <v>0</v>
      </c>
      <c r="H5" s="4"/>
    </row>
    <row r="6" spans="1:8" x14ac:dyDescent="0.25">
      <c r="D6" t="s">
        <v>6</v>
      </c>
      <c r="E6" s="3">
        <f>+($B$2/0.067)*0.024</f>
        <v>0</v>
      </c>
      <c r="H6" s="4"/>
    </row>
    <row r="7" spans="1:8" x14ac:dyDescent="0.25">
      <c r="D7" t="s">
        <v>7</v>
      </c>
      <c r="E7" s="3">
        <f>+($B$2/0.067)*0.028</f>
        <v>0</v>
      </c>
      <c r="H7" s="4"/>
    </row>
    <row r="8" spans="1:8" x14ac:dyDescent="0.25">
      <c r="D8" t="s">
        <v>8</v>
      </c>
      <c r="E8" s="3">
        <f>+($B$2/0.067)*0.004</f>
        <v>0</v>
      </c>
      <c r="H8" s="4"/>
    </row>
    <row r="9" spans="1:8" x14ac:dyDescent="0.25">
      <c r="D9" t="s">
        <v>9</v>
      </c>
      <c r="E9" s="3">
        <f>+($B$2/0.067)*0.038</f>
        <v>0</v>
      </c>
      <c r="H9" s="4"/>
    </row>
    <row r="10" spans="1:8" x14ac:dyDescent="0.25">
      <c r="D10" t="s">
        <v>10</v>
      </c>
      <c r="E10" s="3">
        <f>+($B$2/0.067)*0.011</f>
        <v>0</v>
      </c>
      <c r="H10" s="4"/>
    </row>
    <row r="11" spans="1:8" x14ac:dyDescent="0.25">
      <c r="D11" t="s">
        <v>11</v>
      </c>
      <c r="E11" s="3">
        <f>+($B$2/0.067)*0.006</f>
        <v>0</v>
      </c>
      <c r="H11" s="4"/>
    </row>
    <row r="12" spans="1:8" x14ac:dyDescent="0.25">
      <c r="D12" t="s">
        <v>12</v>
      </c>
      <c r="E12" s="3">
        <f>+($B$2/0.067)*0.003</f>
        <v>0</v>
      </c>
      <c r="H12" s="4"/>
    </row>
    <row r="13" spans="1:8" x14ac:dyDescent="0.25">
      <c r="D13" t="s">
        <v>13</v>
      </c>
      <c r="E13" s="3">
        <f>+($B$2/0.067)*0.012</f>
        <v>0</v>
      </c>
      <c r="H13" s="4"/>
    </row>
    <row r="14" spans="1:8" x14ac:dyDescent="0.25">
      <c r="D14" t="s">
        <v>14</v>
      </c>
      <c r="E14" s="3">
        <f>+($B$2/0.067)*0.0638</f>
        <v>0</v>
      </c>
      <c r="H14" s="4"/>
    </row>
    <row r="15" spans="1:8" x14ac:dyDescent="0.25">
      <c r="H15" s="4"/>
    </row>
    <row r="16" spans="1:8" x14ac:dyDescent="0.25">
      <c r="D16" t="s">
        <v>15</v>
      </c>
      <c r="E16" s="3">
        <f>+(B2*6)-((B2*6)*0.92)</f>
        <v>0</v>
      </c>
      <c r="H16" s="4"/>
    </row>
    <row r="18" spans="4:5" x14ac:dyDescent="0.25">
      <c r="D18" t="s">
        <v>35</v>
      </c>
      <c r="E18" s="3">
        <f>+($B$2/0.067)*0.05</f>
        <v>0</v>
      </c>
    </row>
    <row r="19" spans="4:5" x14ac:dyDescent="0.25">
      <c r="D19" t="s">
        <v>36</v>
      </c>
      <c r="E19" s="3">
        <f>+($B$2/0.067)*0.01</f>
        <v>0</v>
      </c>
    </row>
    <row r="20" spans="4:5" x14ac:dyDescent="0.25">
      <c r="D20" t="s">
        <v>37</v>
      </c>
      <c r="E20" s="3">
        <f>+E16*0.015</f>
        <v>0</v>
      </c>
    </row>
  </sheetData>
  <sheetProtection sheet="1" objects="1" scenarios="1"/>
  <protectedRanges>
    <protectedRange sqref="B2" name="Range1"/>
  </protectedRange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DAD0D69A560E4E84169A46FF5AFCD5" ma:contentTypeVersion="11" ma:contentTypeDescription="Create a new document." ma:contentTypeScope="" ma:versionID="16a9c3e8ecd2fd881279df03a270bc34">
  <xsd:schema xmlns:xsd="http://www.w3.org/2001/XMLSchema" xmlns:xs="http://www.w3.org/2001/XMLSchema" xmlns:p="http://schemas.microsoft.com/office/2006/metadata/properties" xmlns:ns2="23c16d73-0868-433b-95af-0faa336bcbbf" xmlns:ns3="075e136c-1246-457d-a65d-87800dd495cc" targetNamespace="http://schemas.microsoft.com/office/2006/metadata/properties" ma:root="true" ma:fieldsID="f5ff67c8fd0192451c23270b921291b6" ns2:_="" ns3:_="">
    <xsd:import namespace="23c16d73-0868-433b-95af-0faa336bcbbf"/>
    <xsd:import namespace="075e136c-1246-457d-a65d-87800dd495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16d73-0868-433b-95af-0faa336bcb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5e136c-1246-457d-a65d-87800dd495c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75e136c-1246-457d-a65d-87800dd495c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9F462A6-F50E-49AE-8D37-3B4B39227E85}"/>
</file>

<file path=customXml/itemProps2.xml><?xml version="1.0" encoding="utf-8"?>
<ds:datastoreItem xmlns:ds="http://schemas.openxmlformats.org/officeDocument/2006/customXml" ds:itemID="{CAFAA855-9730-4421-AA73-194CFE600B42}"/>
</file>

<file path=customXml/itemProps3.xml><?xml version="1.0" encoding="utf-8"?>
<ds:datastoreItem xmlns:ds="http://schemas.openxmlformats.org/officeDocument/2006/customXml" ds:itemID="{2E11AB75-6DFB-4AA7-9BB2-423B6B8B0D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Grocery Store</vt:lpstr>
      <vt:lpstr>Book Store</vt:lpstr>
      <vt:lpstr>Clothing Store</vt:lpstr>
      <vt:lpstr>Restaurant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Donovan Rypkema</dc:creator>
  <cp:lastModifiedBy>Donovan Rypkema</cp:lastModifiedBy>
  <dcterms:created xsi:type="dcterms:W3CDTF">2021-03-19T18:32:57Z</dcterms:created>
  <dcterms:modified xsi:type="dcterms:W3CDTF">2021-03-26T12:47:04Z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0x010100ADDAD0D69A560E4E84169A46FF5AFCD5</vt:lpwstr>
  </property>
  <property fmtid="{D5CDD505-2E9C-101B-9397-08002B2CF9AE}" pid="3" name="Order">
    <vt:r8>30600</vt:r8>
  </property>
  <property fmtid="{D5CDD505-2E9C-101B-9397-08002B2CF9AE}" pid="4" name="_ExtendedDescription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</Properties>
</file>